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00" windowHeight="11016"/>
  </bookViews>
  <sheets>
    <sheet name="прил1" sheetId="18" r:id="rId1"/>
    <sheet name="прил 2" sheetId="29" r:id="rId2"/>
    <sheet name="прил-3" sheetId="33" r:id="rId3"/>
    <sheet name="прил-4" sheetId="31" r:id="rId4"/>
    <sheet name="прил-5" sheetId="22" r:id="rId5"/>
    <sheet name="прил-6 " sheetId="32" r:id="rId6"/>
    <sheet name="прил-7)" sheetId="30" r:id="rId7"/>
    <sheet name="прил8" sheetId="37" r:id="rId8"/>
    <sheet name="прил9" sheetId="36" r:id="rId9"/>
    <sheet name="прил-10" sheetId="26" r:id="rId10"/>
    <sheet name="прил-11" sheetId="34" r:id="rId11"/>
  </sheets>
  <definedNames>
    <definedName name="_xlnm._FilterDatabase" localSheetId="3" hidden="1">'прил-4'!$A$19:$U$686</definedName>
    <definedName name="_xlnm._FilterDatabase" localSheetId="4" hidden="1">'прил-5'!$A$19:$AB$69</definedName>
    <definedName name="_xlnm._FilterDatabase" localSheetId="5" hidden="1">'прил-6 '!$A$19:$AB$687</definedName>
    <definedName name="_xlnm.Print_Titles" localSheetId="1">'прил 2'!$20:$21</definedName>
    <definedName name="_xlnm.Print_Titles" localSheetId="0">прил1!$20:$20</definedName>
    <definedName name="_xlnm.Print_Titles" localSheetId="3">'прил-4'!$17:$19</definedName>
    <definedName name="_xlnm.Print_Titles" localSheetId="4">'прил-5'!$17:$19</definedName>
    <definedName name="_xlnm.Print_Titles" localSheetId="5">'прил-6 '!$17:$19</definedName>
    <definedName name="к_Решению_Думы__О_бюджете_Черемховского" localSheetId="1">#REF!</definedName>
    <definedName name="к_Решению_Думы__О_бюджете_Черемховского" localSheetId="4">#REF!</definedName>
    <definedName name="к_Решению_Думы__О_бюджете_Черемховского" localSheetId="6">#REF!</definedName>
    <definedName name="к_Решению_Думы__О_бюджете_Черемховского">#REF!</definedName>
    <definedName name="_xlnm.Print_Area" localSheetId="1">'прил 2'!$A$1:$D$61</definedName>
    <definedName name="_xlnm.Print_Area" localSheetId="0">прил1!$A$1:$C$89</definedName>
    <definedName name="_xlnm.Print_Area" localSheetId="9">'прил-10'!$A$1:$C$45</definedName>
    <definedName name="_xlnm.Print_Area" localSheetId="10">'прил-11'!$A$1:$D$42</definedName>
    <definedName name="_xlnm.Print_Area" localSheetId="2">'прил-3'!$A$1:$C$31</definedName>
    <definedName name="_xlnm.Print_Area" localSheetId="4">'прил-5'!$A$1:$D$71</definedName>
    <definedName name="_xlnm.Print_Area" localSheetId="5">'прил-6 '!$A$1:$G$690</definedName>
    <definedName name="_xlnm.Print_Area" localSheetId="6">'прил-7)'!$A$1:$E$43</definedName>
  </definedNames>
  <calcPr calcId="124519"/>
</workbook>
</file>

<file path=xl/calcChain.xml><?xml version="1.0" encoding="utf-8"?>
<calcChain xmlns="http://schemas.openxmlformats.org/spreadsheetml/2006/main">
  <c r="F18" i="37"/>
  <c r="F20"/>
  <c r="F21"/>
  <c r="E18"/>
  <c r="D18"/>
  <c r="C18"/>
  <c r="B18"/>
  <c r="E19" i="36"/>
  <c r="H19" s="1"/>
  <c r="E18"/>
  <c r="H18" s="1"/>
  <c r="G16"/>
  <c r="F16"/>
  <c r="D16"/>
  <c r="C16"/>
  <c r="B16"/>
  <c r="H16" l="1"/>
  <c r="E16"/>
  <c r="D29" i="34" l="1"/>
  <c r="D33"/>
  <c r="C29"/>
  <c r="C33"/>
  <c r="C37"/>
  <c r="C36"/>
  <c r="C35" s="1"/>
  <c r="C34" s="1"/>
  <c r="C32"/>
  <c r="C31" s="1"/>
  <c r="C30" s="1"/>
  <c r="D32"/>
  <c r="D31" s="1"/>
  <c r="D30" s="1"/>
  <c r="C28"/>
  <c r="C27" s="1"/>
  <c r="C26" s="1"/>
  <c r="D28"/>
  <c r="D27" s="1"/>
  <c r="D26" s="1"/>
  <c r="D23"/>
  <c r="D20" s="1"/>
  <c r="C23"/>
  <c r="C20" s="1"/>
  <c r="D18"/>
  <c r="D17" s="1"/>
  <c r="C18"/>
  <c r="C17"/>
  <c r="D25" l="1"/>
  <c r="D16" s="1"/>
  <c r="C25"/>
  <c r="C16" s="1"/>
  <c r="C33" i="26"/>
  <c r="C34"/>
  <c r="C39"/>
  <c r="C40"/>
  <c r="C29"/>
  <c r="E39" i="30"/>
  <c r="D39"/>
  <c r="C39"/>
  <c r="C51" i="18" l="1"/>
  <c r="C45"/>
  <c r="C25" i="26"/>
  <c r="C32" l="1"/>
  <c r="C31" s="1"/>
  <c r="C30" s="1"/>
  <c r="C28"/>
  <c r="C27" s="1"/>
  <c r="C26" s="1"/>
  <c r="C23"/>
  <c r="C21"/>
  <c r="C18"/>
  <c r="C17" s="1"/>
  <c r="D66" i="22"/>
  <c r="D64"/>
  <c r="D62"/>
  <c r="D60"/>
  <c r="D55"/>
  <c r="D53"/>
  <c r="D50"/>
  <c r="D43"/>
  <c r="D41"/>
  <c r="D37"/>
  <c r="D33"/>
  <c r="D31"/>
  <c r="D29"/>
  <c r="D20"/>
  <c r="C79" i="18"/>
  <c r="C78" s="1"/>
  <c r="C84"/>
  <c r="C67"/>
  <c r="C50"/>
  <c r="C59"/>
  <c r="C47"/>
  <c r="C35"/>
  <c r="C20" i="26" l="1"/>
  <c r="C16" s="1"/>
  <c r="D69" i="22"/>
  <c r="C26" i="18"/>
  <c r="C30"/>
  <c r="C23" l="1"/>
  <c r="C24" l="1"/>
  <c r="C82"/>
  <c r="C44" l="1"/>
  <c r="C39"/>
  <c r="C33"/>
  <c r="C73" l="1"/>
  <c r="C64"/>
  <c r="C38"/>
  <c r="C31"/>
  <c r="C22"/>
  <c r="C63" l="1"/>
  <c r="C62" s="1"/>
  <c r="C21" l="1"/>
  <c r="C87" s="1"/>
</calcChain>
</file>

<file path=xl/sharedStrings.xml><?xml version="1.0" encoding="utf-8"?>
<sst xmlns="http://schemas.openxmlformats.org/spreadsheetml/2006/main" count="4504" uniqueCount="839">
  <si>
    <t>Ю.Н. Гайдук</t>
  </si>
  <si>
    <t>Наименование</t>
  </si>
  <si>
    <t>Начальник финансового управления</t>
  </si>
  <si>
    <t>(тыс. рублей)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</si>
  <si>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</si>
  <si>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</si>
  <si>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</si>
  <si>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</si>
  <si>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</si>
  <si>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</si>
  <si>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</si>
  <si>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</si>
  <si>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</si>
  <si>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</si>
  <si>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</si>
  <si>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</si>
  <si>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</si>
  <si>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</si>
  <si>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</si>
  <si>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</si>
  <si>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</si>
  <si>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</si>
  <si>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</si>
  <si>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</si>
  <si>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</si>
  <si>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</si>
  <si>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</si>
  <si>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</si>
  <si>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</si>
  <si>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</si>
  <si>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</si>
  <si>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</si>
  <si>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</si>
  <si>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</si>
  <si>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</si>
  <si>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сбросы загрязняющих веществ в водные объекты</t>
  </si>
  <si>
    <t>000 1 12 01030 01 0000 120</t>
  </si>
  <si>
    <t>ДОХОДЫ ОТ ОКАЗАНИЯ ПЛАТНЫХ УСЛУГ (РАБОТ) И КОМПЕНСАЦИИ ЗАТРАТ ГОСУДАРСТВА</t>
  </si>
  <si>
    <t>000 1 13 00000 00 0000 000</t>
  </si>
  <si>
    <t>000 113 01000 00 0000 130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</si>
  <si>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</si>
  <si>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</si>
  <si>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</si>
  <si>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</si>
  <si>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</si>
  <si>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</si>
  <si>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</si>
  <si>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</si>
  <si>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</si>
  <si>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Суммы по искам о возмещении вреда, причиненного окружающей среде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</si>
  <si>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</si>
  <si>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</si>
  <si>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</si>
  <si>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</si>
  <si>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</si>
  <si>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</si>
  <si>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</si>
  <si>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</si>
  <si>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ДОТАЦИИИ БЮДЖЕТАМ БЮДЖЕТНОЙ СИСТЕМЫ РФ</t>
  </si>
  <si>
    <t>СУБСИДИИ БЮДЖЕТАМ БЮДЖЕТНОЙ СИСТЕМЫ РФ (межбюджетные субсидии)</t>
  </si>
  <si>
    <t>Прочие субсидии</t>
  </si>
  <si>
    <t>СУБВЕНЦИИ БЮДЖЕТАМ БЮДЖЕТНОЙ СИСТЕМЫ РФ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</si>
  <si>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</si>
  <si>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</si>
  <si>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</si>
  <si>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ИНЫЕ МЕЖБЮДЖЕТНЫЕ ТРАНСФЕРТЫ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</si>
  <si>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</si>
  <si>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</si>
  <si>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</si>
  <si>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Возврат остатков субсидий и субвенций из бюджетов муниципальных районов</t>
  </si>
  <si>
    <t>ИТОГО ДОХОДОВ</t>
  </si>
  <si>
    <t xml:space="preserve">Прогнозируемые доходы бюджета Черемховского районного муниципального образования на 2019 год </t>
  </si>
  <si>
    <t xml:space="preserve">Прогноз на 2019 год </t>
  </si>
  <si>
    <t>ЗАДОЛЖЕННОСТЬ И ПЕРЕРАСЧЕТЫ ПО ОТМЕНЕННЫМ НАЛОГАМ, СБОРАМ И ИНЫМ ОБЯЗАТЕЛЬНЫМ ПЛАТЕЖАМ</t>
  </si>
  <si>
    <t>000 1 09 00000 00 0000 000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</si>
  <si>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</si>
  <si>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</si>
  <si>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</si>
  <si>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</si>
  <si>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000 113 02000 00 0000 130</t>
  </si>
  <si>
    <t xml:space="preserve">Доходы от оказания платных услуг (работ) </t>
  </si>
  <si>
    <t>Доходы от компенсации затрат государства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</si>
  <si>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</si>
  <si>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</si>
  <si>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Прочие налоги и сборы (по отмененным налогам и сборам субъектов Российской Федерации)</t>
  </si>
  <si>
    <t>000 1 16 03000 00 0000 140</t>
  </si>
  <si>
    <t>000 1 16 25000 00 0000 140</t>
  </si>
  <si>
    <t>000 1 16 28000 00 0000 140</t>
  </si>
  <si>
    <t>000 1 16 35000 00 0000 140</t>
  </si>
  <si>
    <t>000 1 16 90000 00 0000 140</t>
  </si>
  <si>
    <t>000 1 16 43000 00 0000 140</t>
  </si>
  <si>
    <t>Прочие поступления от денежных взысканий (штрафов) и иных сумм в возмещение ущерба</t>
  </si>
  <si>
    <t>000 2 02 00000 00 0000 000</t>
  </si>
  <si>
    <t>000 2 02 10000 00 0000 150</t>
  </si>
  <si>
    <t>000 2 02 20000 00 0000 150</t>
  </si>
  <si>
    <t>000 2 02 30000 00 0000 150</t>
  </si>
  <si>
    <t>Дотации бюджетам на выравнивание бюджетной обеспеченности</t>
  </si>
  <si>
    <t>000 2 02 15001 00 0000 150</t>
  </si>
  <si>
    <t>000 2 02 15002 00 0000 150</t>
  </si>
  <si>
    <t>000 2 02 29999 00 0000 150</t>
  </si>
  <si>
    <t>000 2 02 30022 00 0000 150</t>
  </si>
  <si>
    <t>000 2 02 30024 00 0000 150</t>
  </si>
  <si>
    <t>000 2 02 35120 00 0000 150</t>
  </si>
  <si>
    <t>000 2 02 39999 00 0000 150</t>
  </si>
  <si>
    <t>000 2 02 40000 00 0000 150</t>
  </si>
  <si>
    <t>000 2 02 40014 00 0000 150</t>
  </si>
  <si>
    <t>Дотации бюджетам на поддержку мер  по обеспечению сбалансированности  бюджетов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</si>
  <si>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</si>
  <si>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</si>
  <si>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ВОЗВРАТ ОТСТАКОВ СУБСИДИЙ И СУБВЕНЦИЙ</t>
  </si>
  <si>
    <t>000 2 19 00000 00 0000 000</t>
  </si>
  <si>
    <t>000 2 19 60010 05 0000 150</t>
  </si>
  <si>
    <t>000 2 07 05020 00 0000 150</t>
  </si>
  <si>
    <t>000 1 05 04000 02 0000 110</t>
  </si>
  <si>
    <t>Налог, взимаемый в связи с применением патентной системы налогообложения</t>
  </si>
  <si>
    <t>Субсидия бюджетам муниципальных районов на поддержку отрасли культуры</t>
  </si>
  <si>
    <t>000 202 25519 00 0000 150</t>
  </si>
  <si>
    <t>Субсидии бюджетам на софинансирование капитальных вложений в объекты муниципальной собственности</t>
  </si>
  <si>
    <t>000 202 27112 00 0000 150</t>
  </si>
  <si>
    <t>000 1 09 00000 02 0000 110</t>
  </si>
  <si>
    <t>Платежи от государственных и муниципальных унитарных предприятий</t>
  </si>
  <si>
    <t>000 1 11 07000 00 0000 120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</si>
  <si>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</si>
  <si>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</si>
  <si>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</si>
  <si>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</si>
  <si>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000 1 17 05000 00 0000 180</t>
  </si>
  <si>
    <t xml:space="preserve">Прочие неналоговые доходы </t>
  </si>
  <si>
    <t>Денежные взыскания (штрафы) за правонарушения в области дорожного движения</t>
  </si>
  <si>
    <t>000 1 16 30000 00 0000 140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</si>
  <si>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</si>
  <si>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</si>
  <si>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000 2 02 45519 00 0000 150</t>
  </si>
  <si>
    <t xml:space="preserve">Межбюджетные трансферты, передаваемые бюджетам муниципальных образований на поддержку отрасли культуры 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</si>
  <si>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</t>
  </si>
  <si>
    <t>000 2 19 25064 05 0000 150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</si>
  <si>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2019 год</t>
  </si>
  <si>
    <t>Наименование показателя</t>
  </si>
  <si>
    <t>Код</t>
  </si>
  <si>
    <t xml:space="preserve">Сумма, тыс. руб. </t>
  </si>
  <si>
    <t>целевой статьи</t>
  </si>
  <si>
    <t>вида расходов</t>
  </si>
  <si>
    <t>раздела, подраздела</t>
  </si>
  <si>
    <t>Муниципальная программа "Развитие образования Черемховского района" на 2018-2023 годы</t>
  </si>
  <si>
    <t>6100000000</t>
  </si>
  <si>
    <t/>
  </si>
  <si>
    <t>Подпрограмма "Развитие дошкольного, общего и дополнительного образования" на 2018-2023 годы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</si>
  <si>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</si>
  <si>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</si>
  <si>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</si>
  <si>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</si>
  <si>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</si>
  <si>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</si>
  <si>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</si>
  <si>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</si>
  <si>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</si>
  <si>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</si>
  <si>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</si>
  <si>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</si>
  <si>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</si>
  <si>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</si>
  <si>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</si>
  <si>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</si>
  <si>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</si>
  <si>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</si>
  <si>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</si>
  <si>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</si>
  <si>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</si>
  <si>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</si>
  <si>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</si>
  <si>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</si>
  <si>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61101S2200</t>
  </si>
  <si>
    <t>Реализация мероприятий перечня проектов народных инициатив</t>
  </si>
  <si>
    <t>61101S2370</t>
  </si>
  <si>
    <t>Основное мероприятие: Повышение эффективности общего образования</t>
  </si>
  <si>
    <t>6110200000</t>
  </si>
  <si>
    <t>6110220001</t>
  </si>
  <si>
    <t>Общее образование</t>
  </si>
  <si>
    <t>Капитальный ремонт учреждений образования, культуры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</si>
  <si>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</si>
  <si>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</si>
  <si>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</si>
  <si>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</si>
  <si>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</si>
  <si>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</si>
  <si>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</si>
  <si>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</si>
  <si>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</si>
  <si>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</si>
  <si>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</si>
  <si>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</si>
  <si>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</si>
  <si>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</si>
  <si>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Мероприятия по капитальному ремонту образовательных организаций Иркутской области</t>
  </si>
  <si>
    <t>61102S2050</t>
  </si>
  <si>
    <t>61102S2200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</si>
  <si>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</si>
  <si>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</si>
  <si>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</si>
  <si>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Обеспечение мероприятий по организации питания обучающихся с ограниченными возможностями здоровья в муниципальных общеобразовательных организациях Иркутской области</t>
  </si>
  <si>
    <t>61102S2976</t>
  </si>
  <si>
    <t>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</si>
  <si>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61102S2989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</si>
  <si>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</si>
  <si>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</si>
  <si>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</si>
  <si>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</si>
  <si>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6110320003</t>
  </si>
  <si>
    <t>6110320100</t>
  </si>
  <si>
    <t>6110320290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</si>
  <si>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</si>
  <si>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6110372972</t>
  </si>
  <si>
    <t>61103S2370</t>
  </si>
  <si>
    <t>Региональный проект «Финансовая поддержка семей при рождении детей (Иркутская область)»</t>
  </si>
  <si>
    <t>611P100000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</si>
  <si>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</si>
  <si>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611P173050</t>
  </si>
  <si>
    <t>Охрана семьи и детства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</si>
  <si>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</si>
  <si>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6120000000</t>
  </si>
  <si>
    <t>Основное мероприятие: Муниципальное управление в сфере образования</t>
  </si>
  <si>
    <t>6120100000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</si>
  <si>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</si>
  <si>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</si>
  <si>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</si>
  <si>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</si>
  <si>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6120172972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</si>
  <si>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</si>
  <si>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</si>
  <si>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</si>
  <si>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</si>
  <si>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</si>
  <si>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</si>
  <si>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</si>
  <si>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</si>
  <si>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61203S2370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</si>
  <si>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</si>
  <si>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</si>
  <si>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</si>
  <si>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</si>
  <si>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</si>
  <si>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</si>
  <si>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</si>
  <si>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6200000000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</si>
  <si>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</si>
  <si>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</si>
  <si>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</si>
  <si>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</si>
  <si>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</si>
  <si>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</si>
  <si>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</si>
  <si>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6210172972</t>
  </si>
  <si>
    <t>62101S2370</t>
  </si>
  <si>
    <t>Основное мероприятие: Организация библиотечного обслуживания</t>
  </si>
  <si>
    <t>6210200000</t>
  </si>
  <si>
    <t>6210220002</t>
  </si>
  <si>
    <t>6210220290</t>
  </si>
  <si>
    <t>6210272972</t>
  </si>
  <si>
    <t>Государственная поддержка лучших сельских учреждений культуры</t>
  </si>
  <si>
    <t>62102L5191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</si>
  <si>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</si>
  <si>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62102L5193</t>
  </si>
  <si>
    <t>Поддержка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</si>
  <si>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62102L5194</t>
  </si>
  <si>
    <t>62102S2370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</si>
  <si>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</si>
  <si>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</si>
  <si>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</si>
  <si>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</si>
  <si>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6210320290</t>
  </si>
  <si>
    <t>6210372972</t>
  </si>
  <si>
    <t>62103S2370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</si>
  <si>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</si>
  <si>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</si>
  <si>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</si>
  <si>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</si>
  <si>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6210420290</t>
  </si>
  <si>
    <t>6210472972</t>
  </si>
  <si>
    <t>62104S2370</t>
  </si>
  <si>
    <t>Подпрограмма "Обеспечение реализации муниципальной программы и прочие мероприятия в области культуры" на 2018-2023 годы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</si>
  <si>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</si>
  <si>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</si>
  <si>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</si>
  <si>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</si>
  <si>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</si>
  <si>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</si>
  <si>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6220172972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</si>
  <si>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</si>
  <si>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6300000000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</si>
  <si>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</si>
  <si>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6310000000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</si>
  <si>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</si>
  <si>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</si>
  <si>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</si>
  <si>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</si>
  <si>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Другие общегосударственные вопросы</t>
  </si>
  <si>
    <t>Подпрограмма "Охрана окружающей среды на территории Черемховского районного муниципального образования" на 2018-2023 годы</t>
  </si>
  <si>
    <t>6320000000</t>
  </si>
  <si>
    <t>Основное мероприятие: Капитальные вложения в объекты муниципальной собственности в сфере охраны окружающей среды</t>
  </si>
  <si>
    <t>6320100000</t>
  </si>
  <si>
    <t>Капитальные вложения в объекты муниципальной собственности в сфере охраны окружающей среды</t>
  </si>
  <si>
    <t>63201S2620</t>
  </si>
  <si>
    <t>Капитальные вложения в объекты государственной (муниципальной) собственности</t>
  </si>
  <si>
    <t>400</t>
  </si>
  <si>
    <t>Другие вопросы в области охраны окружающей среды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</si>
  <si>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</si>
  <si>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</si>
  <si>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</si>
  <si>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6320373120</t>
  </si>
  <si>
    <t>Сельское хозяйство и рыболовство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</si>
  <si>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</si>
  <si>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</si>
  <si>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</si>
  <si>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</si>
  <si>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</si>
  <si>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</si>
  <si>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</si>
  <si>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</si>
  <si>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</si>
  <si>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</si>
  <si>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</si>
  <si>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</si>
  <si>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</si>
  <si>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</si>
  <si>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</si>
  <si>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6340172972</t>
  </si>
  <si>
    <t>Основное мероприятие: Осуществление отдельных областных государственных полномочий</t>
  </si>
  <si>
    <t>6340200000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</si>
  <si>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</si>
  <si>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6340273030</t>
  </si>
  <si>
    <t>Предоставление гражданам субсидий на оплату жилых помещений и коммунальных услуг</t>
  </si>
  <si>
    <t>6340273040</t>
  </si>
  <si>
    <t>Социальное обеспечение населения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</si>
  <si>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</si>
  <si>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6400000000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</si>
  <si>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</si>
  <si>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</si>
  <si>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</si>
  <si>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</si>
  <si>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</si>
  <si>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</si>
  <si>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</si>
  <si>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</si>
  <si>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6410172972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</si>
  <si>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</si>
  <si>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</si>
  <si>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</si>
  <si>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</si>
  <si>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</si>
  <si>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</si>
  <si>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</si>
  <si>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</si>
  <si>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</si>
  <si>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</si>
  <si>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</si>
  <si>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</si>
  <si>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</si>
  <si>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Межбюджетные трансферты</t>
  </si>
  <si>
    <t>500</t>
  </si>
  <si>
    <t>Прочие межбюджетные трансферты общего характера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</si>
  <si>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</si>
  <si>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6420172680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</si>
  <si>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</si>
  <si>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</t>
  </si>
  <si>
    <t>64201S2680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</si>
  <si>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</si>
  <si>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</si>
  <si>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</si>
  <si>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</si>
  <si>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</si>
  <si>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</si>
  <si>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</si>
  <si>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</si>
  <si>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</si>
  <si>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</si>
  <si>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</si>
  <si>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</si>
  <si>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Другие вопросы в области национальной экономики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</si>
  <si>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</si>
  <si>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</si>
  <si>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</si>
  <si>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</si>
  <si>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</si>
  <si>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</si>
  <si>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</si>
  <si>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</si>
  <si>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</si>
  <si>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</si>
  <si>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</si>
  <si>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</si>
  <si>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</si>
  <si>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</si>
  <si>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</si>
  <si>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</si>
  <si>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6520120061</t>
  </si>
  <si>
    <t>Дорожное хозяйство (дорожные фонды)</t>
  </si>
  <si>
    <t>6520172972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</si>
  <si>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</si>
  <si>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</si>
  <si>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</si>
  <si>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</si>
  <si>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</si>
  <si>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</si>
  <si>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</si>
  <si>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</si>
  <si>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</si>
  <si>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</si>
  <si>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</si>
  <si>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6530172972</t>
  </si>
  <si>
    <t>Муниципальная программа "Муниципальное управление в Черемховском районном муниципальном образовании " на 2018-2023 годы</t>
  </si>
  <si>
    <t>6600000000</t>
  </si>
  <si>
    <t>Подпрограмма "Развитие системы управления муниципальным образованием" на 2018-2023 годы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</si>
  <si>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</si>
  <si>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</si>
  <si>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</si>
  <si>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</si>
  <si>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</si>
  <si>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</si>
  <si>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</si>
  <si>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</si>
  <si>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</si>
  <si>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</si>
  <si>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</si>
  <si>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</si>
  <si>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</si>
  <si>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</si>
  <si>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</si>
  <si>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</si>
  <si>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</si>
  <si>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</si>
  <si>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</si>
  <si>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</si>
  <si>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</si>
  <si>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</si>
  <si>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</si>
  <si>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</si>
  <si>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</si>
  <si>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6610572972</t>
  </si>
  <si>
    <t>66105S2972</t>
  </si>
  <si>
    <t>Основное мероприятие: Обеспечение деятельности мэра муниципального района</t>
  </si>
  <si>
    <t>6610600000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</si>
  <si>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</si>
  <si>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</si>
  <si>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6610672972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</si>
  <si>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</si>
  <si>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</si>
  <si>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</si>
  <si>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</si>
  <si>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</si>
  <si>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</si>
  <si>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</si>
  <si>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</si>
  <si>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</si>
  <si>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</si>
  <si>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</si>
  <si>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</si>
  <si>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</si>
  <si>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</si>
  <si>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</si>
  <si>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Осуществление отдельных областных государственных полномочий в области противодействия коррупции</t>
  </si>
  <si>
    <t>6610773160</t>
  </si>
  <si>
    <t>Подпрограмма "Развитие предпринимательства" на 2018-2023 годы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</si>
  <si>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</si>
  <si>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</si>
  <si>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</si>
  <si>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</si>
  <si>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</si>
  <si>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</si>
  <si>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6700000000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</si>
  <si>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</si>
  <si>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</si>
  <si>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</si>
  <si>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</si>
  <si>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</si>
  <si>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</si>
  <si>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</si>
  <si>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</si>
  <si>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</si>
  <si>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67101S2730</t>
  </si>
  <si>
    <t>Благоустройство</t>
  </si>
  <si>
    <t>Подпрограмма "Улучшение условий и охраны труда в Черемховском районном муниципальном образовании" на 2018-2023 годы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</si>
  <si>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</si>
  <si>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</si>
  <si>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</si>
  <si>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</si>
  <si>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</si>
  <si>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</si>
  <si>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</si>
  <si>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 на 2018-2023 года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</si>
  <si>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</si>
  <si>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</si>
  <si>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</si>
  <si>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</si>
  <si>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</si>
  <si>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</si>
  <si>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</si>
  <si>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</si>
  <si>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</si>
  <si>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</si>
  <si>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</si>
  <si>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</si>
  <si>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</si>
  <si>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</si>
  <si>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</si>
  <si>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</si>
  <si>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</si>
  <si>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</si>
  <si>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6730272972</t>
  </si>
  <si>
    <t>Муниципальная программа "Молодежная политика и спорт в Черемховском районном муниципальном образовании" на 2018-2023 годы</t>
  </si>
  <si>
    <t>6800000000</t>
  </si>
  <si>
    <t>Подпрограмма "Молодежная политика в Черемховском районном муниципальном образовании" на 2018-2023 годы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</si>
  <si>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</si>
  <si>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</si>
  <si>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</si>
  <si>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</si>
  <si>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</si>
  <si>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Содействие участию молодежи в областных, межрегиональных, всероссийских, международных мероприятиях</t>
  </si>
  <si>
    <t>6810120038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</si>
  <si>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</si>
  <si>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</si>
  <si>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68101S2370</t>
  </si>
  <si>
    <t>Подпрограмма "Развитие физической культуры и спорта в Черемховском районном муниципальном образовании" на 2018-2023 годы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</si>
  <si>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</si>
  <si>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</si>
  <si>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</si>
  <si>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</si>
  <si>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</si>
  <si>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</si>
  <si>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</si>
  <si>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</si>
  <si>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</si>
  <si>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</si>
  <si>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</si>
  <si>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6820120142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</si>
  <si>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</si>
  <si>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</si>
  <si>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проектно-изыскательских работ для строительства физкультурно-оздоровительного комплекса в п. Михайловка</t>
  </si>
  <si>
    <t>6820220144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</si>
  <si>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</si>
  <si>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</si>
  <si>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 на 2018-2020 годы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</si>
  <si>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</si>
  <si>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</si>
  <si>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</si>
  <si>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</si>
  <si>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</si>
  <si>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</si>
  <si>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</si>
  <si>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</si>
  <si>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</si>
  <si>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</si>
  <si>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</si>
  <si>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</si>
  <si>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</si>
  <si>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</si>
  <si>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</si>
  <si>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Муниципальная программа "Здоровье населения в Черемховском районном муниципальном образовании" на 2018-2023 годы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</si>
  <si>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</si>
  <si>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</si>
  <si>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</si>
  <si>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</si>
  <si>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</si>
  <si>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</si>
  <si>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</si>
  <si>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</si>
  <si>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</si>
  <si>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</si>
  <si>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</si>
  <si>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</si>
  <si>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</si>
  <si>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</si>
  <si>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</si>
  <si>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</si>
  <si>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</si>
  <si>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</si>
  <si>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</si>
  <si>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</si>
  <si>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</si>
  <si>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</si>
  <si>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</si>
  <si>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</si>
  <si>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</si>
  <si>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</si>
  <si>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</si>
  <si>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</si>
  <si>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</si>
  <si>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</si>
  <si>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</si>
  <si>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</si>
  <si>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</si>
  <si>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</si>
  <si>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</si>
  <si>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</si>
  <si>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</si>
  <si>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</si>
  <si>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</si>
  <si>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</si>
  <si>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</si>
  <si>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</si>
  <si>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</si>
  <si>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</si>
  <si>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</si>
  <si>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</si>
  <si>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</si>
  <si>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8010172972</t>
  </si>
  <si>
    <t>Аппарат управления представительного органа муниципального образования</t>
  </si>
  <si>
    <t>8010200000</t>
  </si>
  <si>
    <t>8010220190</t>
  </si>
  <si>
    <t>8010272972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</si>
  <si>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</si>
  <si>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</si>
  <si>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</si>
  <si>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</si>
  <si>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8020120100</t>
  </si>
  <si>
    <t>8020120190</t>
  </si>
  <si>
    <t>8020172972</t>
  </si>
  <si>
    <t>Аппарат управления контрольно - счетной палаты муниципального образования</t>
  </si>
  <si>
    <t>8020200000</t>
  </si>
  <si>
    <t>8020220190</t>
  </si>
  <si>
    <t>8020272972</t>
  </si>
  <si>
    <t>Проведение выборов и референдумов</t>
  </si>
  <si>
    <t>8030000000</t>
  </si>
  <si>
    <t>Проведение выборов депутатов представительного органа муниципального образования</t>
  </si>
  <si>
    <t>8030200000</t>
  </si>
  <si>
    <t>Обеспечение проведения выборов и референдумов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</si>
  <si>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</si>
  <si>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</si>
  <si>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</si>
  <si>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</si>
  <si>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</si>
  <si>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</si>
  <si>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</si>
  <si>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</si>
  <si>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</si>
  <si>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ИТОГО</t>
  </si>
  <si>
    <t xml:space="preserve">Начальник финансового управления 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</si>
  <si>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</si>
  <si>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</si>
  <si>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Резервные фонды</t>
  </si>
  <si>
    <t>Распределение бюджетных ассигнований по разделам, подразделам классификации расходов бюджетов на 2019 год</t>
  </si>
  <si>
    <t>раздела</t>
  </si>
  <si>
    <t>подраздела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</si>
  <si>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</si>
  <si>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</si>
  <si>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</si>
  <si>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</si>
  <si>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</si>
  <si>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</si>
  <si>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</si>
  <si>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</si>
  <si>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</si>
  <si>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</si>
  <si>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</si>
  <si>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</si>
  <si>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</si>
  <si>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</si>
  <si>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Ведомственная структура расходов бюджета Черемховского районного муниципального образования на 2019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</si>
  <si>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</si>
  <si>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</si>
  <si>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</si>
  <si>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</si>
  <si>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</si>
  <si>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</si>
  <si>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</si>
  <si>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</si>
  <si>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</si>
  <si>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Приложение № 20</t>
  </si>
  <si>
    <t>к Решению Думы</t>
  </si>
  <si>
    <t>"О бюджете Черемховского районного</t>
  </si>
  <si>
    <t xml:space="preserve"> муниципального образования на 2019 год и на</t>
  </si>
  <si>
    <t xml:space="preserve"> плановый период 2020 и 2021годов"</t>
  </si>
  <si>
    <t>от 21.12.2018 № 254</t>
  </si>
  <si>
    <t>Источники внутреннего финансирования дефицита бюджета Черемховского районного муниципального образования на 2019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</si>
  <si>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</si>
  <si>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</si>
  <si>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</si>
  <si>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</si>
  <si>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</si>
  <si>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</si>
  <si>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</si>
  <si>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</si>
  <si>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</si>
  <si>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</si>
  <si>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</si>
  <si>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</si>
  <si>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</si>
  <si>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</si>
  <si>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</si>
  <si>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</si>
  <si>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</si>
  <si>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</si>
  <si>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</si>
  <si>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</si>
  <si>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</si>
  <si>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</si>
  <si>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</si>
  <si>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</si>
  <si>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</si>
  <si>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</si>
  <si>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</si>
  <si>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</si>
  <si>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</si>
  <si>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</si>
  <si>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</si>
  <si>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</si>
  <si>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</si>
  <si>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</si>
  <si>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</si>
  <si>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</si>
  <si>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</si>
  <si>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</si>
  <si>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</si>
  <si>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</si>
  <si>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</si>
  <si>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Возврат бюджетных кредитов,предоставленных внутри страны в валюте Российской Федерации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</si>
  <si>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</si>
  <si>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</si>
  <si>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</si>
  <si>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000 1 16 06000 00 0000 140</t>
  </si>
  <si>
    <t>000 2 02 49999 00 0000 150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</si>
  <si>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</si>
  <si>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межбюджетные трансферты, передаваемые бюджетам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</si>
  <si>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 Черемховского районного муниципального образования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</si>
  <si>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</si>
  <si>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</si>
  <si>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</si>
  <si>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</si>
  <si>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Отдел по культуре и библиотечному обслуживанию администрации Черемховского районного муниципального образования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</si>
  <si>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</si>
  <si>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</si>
  <si>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113 02995 05 0000 130</t>
  </si>
  <si>
    <t>Прочие доходы от компенсации затрат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</si>
  <si>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</si>
  <si>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</si>
  <si>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Отдел образования администрации Черемховского районного муниципального образования</t>
  </si>
  <si>
    <t xml:space="preserve">113 02995 05 0000 130 </t>
  </si>
  <si>
    <t>Финансовое управление Администрации Черемховского районного муниципального образования</t>
  </si>
  <si>
    <t>Комитет по управлению муниципальным имуществом Черемховского районного муниципального образования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</si>
  <si>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</si>
  <si>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</si>
  <si>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</si>
  <si>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</si>
  <si>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</si>
  <si>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</si>
  <si>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1 13 02995 05 0000 130 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</si>
  <si>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</si>
  <si>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</si>
  <si>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</si>
  <si>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</si>
  <si>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</si>
  <si>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</si>
  <si>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Администрация Черемховского районного муниципального образования</t>
  </si>
  <si>
    <t>Контрольно-счетная палата Черемховского районного муниципального образования</t>
  </si>
  <si>
    <t>1 17 05050 05 0000 180</t>
  </si>
  <si>
    <t>Прочие неналоговые доходы бюджетов муниципальных районов</t>
  </si>
  <si>
    <t>Иные доходы бюджета Черемховского районного муниципального образования, администрирование которых может осуществляться главными администраторами доходов бюджета Черемховского районного муниципального образования в пределах их компетенции</t>
  </si>
  <si>
    <t>2 00 00000 00 0000 000</t>
  </si>
  <si>
    <r>
      <t>Безвозмездные поступления</t>
    </r>
    <r>
      <rPr>
        <b/>
        <sz val="11"/>
        <color indexed="8"/>
        <rFont val="Times New Roman"/>
        <family val="1"/>
        <charset val="204"/>
      </rPr>
      <t>*(1), *(2)</t>
    </r>
  </si>
  <si>
    <t>*(1) В части доходов, зачисляемых в бюджет Черемховского районного муниципального образования;</t>
  </si>
  <si>
    <t>*(2)Администрирование поступлений по всем подгруппам,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классификации.</t>
  </si>
  <si>
    <t xml:space="preserve">                   Ю.Н. Гайдук</t>
  </si>
  <si>
    <t>Управление жилищно-коммунального хозяйства, строительства, транспорта, связи и экологии администрации Черемховского районного муниципального образования</t>
  </si>
  <si>
    <t xml:space="preserve">Распределение  дотаций на выравнивание бюджетной обеспеченности поселений, образующих фонд  финансовой поддержки поселений Черемховского районного муниципального образования </t>
  </si>
  <si>
    <t>№п/п</t>
  </si>
  <si>
    <t>Наименование городских и сельских поселений</t>
  </si>
  <si>
    <t xml:space="preserve">Дотация на выравнивание бюджетной обеспеченности 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</si>
  <si>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</si>
  <si>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</si>
  <si>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</si>
  <si>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</si>
  <si>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</si>
  <si>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</si>
  <si>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</si>
  <si>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</si>
  <si>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</si>
  <si>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</si>
  <si>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</si>
  <si>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</si>
  <si>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</si>
  <si>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</si>
  <si>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</si>
  <si>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</si>
  <si>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</si>
  <si>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</si>
  <si>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</si>
  <si>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</si>
  <si>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>Исполнение органами местного самоуправления муниципальных образований Иркутской области отдельных расходных обязательств в связи с чрезвычайной ситуацией, сложившейся в результате паводка, вызванного сильными дождями, прошедшими в июне, июле 2019 года на территории Иркутской области</t>
  </si>
  <si>
    <t>6310174070</t>
  </si>
  <si>
    <t>000 01 06 05 00 00 0000 000</t>
  </si>
  <si>
    <t>000 01 06 05 00 00 0000 600</t>
  </si>
  <si>
    <t>000 01 06 05 02 00 0000 600</t>
  </si>
  <si>
    <t>Предоставление бюджетных кредитов внутри страны в валюте Российской Федерации</t>
  </si>
  <si>
    <t>000 01 06 00 00 00 0000 500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</si>
  <si>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</si>
  <si>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Предоставление бюджетных кредитов 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</si>
  <si>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</si>
  <si>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Перечень главных администраторов источников финансирования дефицита бюджета Черемховского районного муниципального образования</t>
  </si>
  <si>
    <t>Наименование главного администратора источников финансирования дефицита бюджета Черемховского районного муниципального образования</t>
  </si>
  <si>
    <t>главного администратора источников</t>
  </si>
  <si>
    <t>источников финансирования дефицита  бюджета Черемховского районного муниципального образования</t>
  </si>
  <si>
    <t>01 02 00 00 05 0000 710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</si>
  <si>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</si>
  <si>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</si>
  <si>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01 03 01 00 05 0000 710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</si>
  <si>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</si>
  <si>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</si>
  <si>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</si>
  <si>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</si>
  <si>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</si>
  <si>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</si>
  <si>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                            Ю.Н.Гайдук</t>
  </si>
  <si>
    <t>01 06 05 02 05 0000 540</t>
  </si>
  <si>
    <t>Источники внутреннего финансирования дефицита бюджета Черемховского районного муниципального образования на плановый период 2020 - 2021 годов</t>
  </si>
  <si>
    <t xml:space="preserve">2020 год            </t>
  </si>
  <si>
    <t xml:space="preserve">2021 год             </t>
  </si>
  <si>
    <t>910 01 06 05 00 00 0000 000</t>
  </si>
  <si>
    <t>Приложение № 18</t>
  </si>
  <si>
    <t xml:space="preserve">от 21.12.2018 № 254 </t>
  </si>
  <si>
    <t>Программа муниципальных внутренних заимствований Черемховского районного муниципального образования на 2019 год</t>
  </si>
  <si>
    <t>Виды долговых обязательств (привлечение/погашение)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</si>
  <si>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</si>
  <si>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</si>
  <si>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</si>
  <si>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 xml:space="preserve">Верхний предел муниципального долга на 1 января 2020 года </t>
  </si>
  <si>
    <t>Объем заимствований, всего</t>
  </si>
  <si>
    <t>в том числе:</t>
  </si>
  <si>
    <t>1. Кредиты кредитных организаций в валюте Российской Федерации сроком до 3-х лет</t>
  </si>
  <si>
    <t xml:space="preserve">2. Бюджетные кредиты от других бюджетов бюджетной системы Российской Федерации </t>
  </si>
  <si>
    <t>Приложение № 19</t>
  </si>
  <si>
    <t>Программа муниципальных внутренних заимствований Черемховского районного муниципального образования на  плановый период 2020 и 2021 годов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</si>
  <si>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</si>
  <si>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</si>
  <si>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</si>
  <si>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 xml:space="preserve">Верхний предел муниципального долга на 1 января 2021 года </t>
  </si>
  <si>
    <t>Объем привлечения в 2021 году</t>
  </si>
  <si>
    <t>Объем погашения в 2021 году</t>
  </si>
  <si>
    <t xml:space="preserve">Верхний предел муниципального долга на 1 января 2022 года </t>
  </si>
  <si>
    <t>Реструктуризация обязательств (задолженности) по бюджетным кредитам</t>
  </si>
  <si>
    <t>01 03 01 00 05 0000 810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</si>
</sst>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"/>
    <numFmt numFmtId="165" formatCode="#,##0.00000"/>
    <numFmt numFmtId="166" formatCode="000\.00\.000\.0"/>
    <numFmt numFmtId="167" formatCode="#,##0.0;[Red]\-#,##0.0;0.0"/>
    <numFmt numFmtId="168" formatCode="#,##0.00;[Red]\-#,##0.00;0.00"/>
    <numFmt numFmtId="169" formatCode="000"/>
    <numFmt numFmtId="170" formatCode="00;[Red]\-00;&quot;₽&quot;"/>
    <numFmt numFmtId="171" formatCode="0.0"/>
    <numFmt numFmtId="172" formatCode="0000000000;[Red]\-0000000000;&quot;₽&quot;"/>
    <numFmt numFmtId="173" formatCode="000;[Red]\-000;&quot;₽&quot;"/>
    <numFmt numFmtId="174" formatCode="0000;[Red]\-0000;&quot;₽&quot;"/>
  </numFmts>
  <fonts count="4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name val="Arial Cyr"/>
      <family val="2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21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309">
    <xf numFmtId="0" fontId="0" fillId="0" borderId="0" xfId="0"/>
    <xf numFmtId="0" fontId="10" fillId="0" borderId="0" xfId="7"/>
    <xf numFmtId="0" fontId="5" fillId="0" borderId="0" xfId="7" applyFont="1"/>
    <xf numFmtId="0" fontId="15" fillId="0" borderId="0" xfId="50" applyFont="1" applyFill="1"/>
    <xf numFmtId="0" fontId="16" fillId="2" borderId="0" xfId="50" applyFont="1" applyFill="1" applyAlignment="1">
      <alignment horizontal="center" vertical="center" wrapText="1"/>
    </xf>
    <xf numFmtId="0" fontId="16" fillId="0" borderId="0" xfId="50" applyFont="1" applyFill="1" applyAlignment="1">
      <alignment horizontal="center" vertical="center" wrapText="1"/>
    </xf>
    <xf numFmtId="0" fontId="18" fillId="0" borderId="1" xfId="50" applyFont="1" applyFill="1" applyBorder="1" applyAlignment="1">
      <alignment horizontal="center" vertical="center"/>
    </xf>
    <xf numFmtId="0" fontId="18" fillId="0" borderId="1" xfId="50" applyFont="1" applyFill="1" applyBorder="1" applyAlignment="1">
      <alignment horizontal="center" vertical="center" wrapText="1"/>
    </xf>
    <xf numFmtId="0" fontId="18" fillId="0" borderId="1" xfId="50" applyFont="1" applyFill="1" applyBorder="1"/>
    <xf numFmtId="164" fontId="10" fillId="0" borderId="0" xfId="7" applyNumberFormat="1"/>
    <xf numFmtId="0" fontId="19" fillId="0" borderId="0" xfId="7" applyFont="1"/>
    <xf numFmtId="164" fontId="19" fillId="0" borderId="0" xfId="7" applyNumberFormat="1" applyFont="1"/>
    <xf numFmtId="0" fontId="5" fillId="0" borderId="1" xfId="7" applyFont="1" applyBorder="1" applyAlignment="1">
      <alignment wrapText="1"/>
    </xf>
    <xf numFmtId="0" fontId="14" fillId="0" borderId="1" xfId="50" applyFont="1" applyFill="1" applyBorder="1" applyAlignment="1">
      <alignment horizontal="center" vertical="center"/>
    </xf>
    <xf numFmtId="0" fontId="5" fillId="0" borderId="1" xfId="54" applyFont="1" applyBorder="1" applyAlignment="1" applyProtection="1">
      <alignment wrapText="1"/>
    </xf>
    <xf numFmtId="0" fontId="4" fillId="0" borderId="1" xfId="7" applyFont="1" applyBorder="1" applyAlignment="1">
      <alignment horizontal="left" wrapText="1"/>
    </xf>
    <xf numFmtId="0" fontId="5" fillId="0" borderId="1" xfId="7" applyFont="1" applyBorder="1" applyAlignment="1">
      <alignment horizontal="center" vertical="center" wrapText="1"/>
    </xf>
    <xf numFmtId="0" fontId="18" fillId="0" borderId="1" xfId="50" applyFont="1" applyFill="1" applyBorder="1" applyAlignment="1"/>
    <xf numFmtId="0" fontId="14" fillId="0" borderId="1" xfId="54" applyFont="1" applyBorder="1" applyAlignment="1" applyProtection="1">
      <alignment wrapText="1"/>
    </xf>
    <xf numFmtId="0" fontId="5" fillId="0" borderId="1" xfId="7" applyFont="1" applyBorder="1" applyAlignment="1">
      <alignment horizontal="center"/>
    </xf>
    <xf numFmtId="0" fontId="5" fillId="0" borderId="2" xfId="50" applyFont="1" applyFill="1" applyBorder="1" applyAlignment="1">
      <alignment horizontal="left" vertical="center" wrapText="1"/>
    </xf>
    <xf numFmtId="0" fontId="14" fillId="0" borderId="2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left" vertical="center" wrapText="1"/>
    </xf>
    <xf numFmtId="0" fontId="18" fillId="0" borderId="1" xfId="50" applyFont="1" applyFill="1" applyBorder="1" applyAlignment="1">
      <alignment wrapText="1"/>
    </xf>
    <xf numFmtId="0" fontId="14" fillId="2" borderId="1" xfId="50" applyFont="1" applyFill="1" applyBorder="1" applyAlignment="1">
      <alignment horizontal="center" vertical="center"/>
    </xf>
    <xf numFmtId="0" fontId="10" fillId="2" borderId="0" xfId="7" applyFill="1"/>
    <xf numFmtId="0" fontId="14" fillId="0" borderId="1" xfId="50" applyFont="1" applyFill="1" applyBorder="1" applyAlignment="1">
      <alignment wrapText="1"/>
    </xf>
    <xf numFmtId="0" fontId="18" fillId="2" borderId="1" xfId="50" applyFont="1" applyFill="1" applyBorder="1" applyAlignment="1">
      <alignment wrapText="1"/>
    </xf>
    <xf numFmtId="0" fontId="18" fillId="2" borderId="1" xfId="50" applyFont="1" applyFill="1" applyBorder="1" applyAlignment="1">
      <alignment horizontal="center" vertical="center"/>
    </xf>
    <xf numFmtId="0" fontId="19" fillId="2" borderId="0" xfId="7" applyFont="1" applyFill="1"/>
    <xf numFmtId="0" fontId="5" fillId="2" borderId="1" xfId="50" applyFont="1" applyFill="1" applyBorder="1" applyAlignment="1">
      <alignment vertical="top" wrapText="1"/>
    </xf>
    <xf numFmtId="0" fontId="5" fillId="0" borderId="1" xfId="50" applyFont="1" applyFill="1" applyBorder="1" applyAlignment="1">
      <alignment wrapText="1"/>
    </xf>
    <xf numFmtId="0" fontId="10" fillId="0" borderId="0" xfId="7" applyFont="1"/>
    <xf numFmtId="0" fontId="14" fillId="0" borderId="1" xfId="7" applyFont="1" applyFill="1" applyBorder="1" applyAlignment="1">
      <alignment horizontal="left" vertical="top" wrapText="1"/>
    </xf>
    <xf numFmtId="0" fontId="14" fillId="2" borderId="1" xfId="50" applyFont="1" applyFill="1" applyBorder="1" applyAlignment="1">
      <alignment horizontal="left" vertical="top" wrapText="1"/>
    </xf>
    <xf numFmtId="164" fontId="4" fillId="0" borderId="1" xfId="7" applyNumberFormat="1" applyFont="1" applyFill="1" applyBorder="1" applyAlignment="1">
      <alignment vertical="center" wrapText="1"/>
    </xf>
    <xf numFmtId="164" fontId="4" fillId="0" borderId="1" xfId="7" applyNumberFormat="1" applyFont="1" applyFill="1" applyBorder="1" applyAlignment="1" applyProtection="1">
      <alignment horizontal="center" vertical="center" wrapText="1"/>
    </xf>
    <xf numFmtId="0" fontId="5" fillId="0" borderId="1" xfId="7" applyFont="1" applyFill="1" applyBorder="1" applyAlignment="1">
      <alignment horizontal="justify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justify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left" vertical="center" wrapText="1"/>
    </xf>
    <xf numFmtId="0" fontId="19" fillId="0" borderId="0" xfId="7" applyFont="1" applyFill="1"/>
    <xf numFmtId="0" fontId="14" fillId="0" borderId="1" xfId="39" applyFont="1" applyFill="1" applyBorder="1" applyAlignment="1">
      <alignment wrapText="1"/>
    </xf>
    <xf numFmtId="0" fontId="10" fillId="0" borderId="0" xfId="7" applyFill="1"/>
    <xf numFmtId="0" fontId="18" fillId="0" borderId="0" xfId="50" applyFont="1" applyFill="1" applyBorder="1" applyAlignment="1">
      <alignment wrapText="1"/>
    </xf>
    <xf numFmtId="0" fontId="18" fillId="0" borderId="0" xfId="50" applyFont="1" applyFill="1" applyBorder="1" applyAlignment="1">
      <alignment horizontal="center" vertical="center"/>
    </xf>
    <xf numFmtId="0" fontId="14" fillId="0" borderId="0" xfId="50" applyFont="1" applyFill="1"/>
    <xf numFmtId="0" fontId="14" fillId="0" borderId="0" xfId="50" applyFont="1" applyFill="1" applyBorder="1"/>
    <xf numFmtId="0" fontId="18" fillId="0" borderId="1" xfId="50" applyFont="1" applyFill="1" applyBorder="1" applyAlignment="1">
      <alignment horizontal="center" vertical="center"/>
    </xf>
    <xf numFmtId="0" fontId="8" fillId="0" borderId="1" xfId="7" applyFont="1" applyBorder="1"/>
    <xf numFmtId="165" fontId="19" fillId="0" borderId="0" xfId="7" applyNumberFormat="1" applyFont="1"/>
    <xf numFmtId="0" fontId="18" fillId="0" borderId="1" xfId="50" applyFont="1" applyFill="1" applyBorder="1" applyAlignment="1">
      <alignment horizontal="center" vertical="center"/>
    </xf>
    <xf numFmtId="0" fontId="22" fillId="0" borderId="0" xfId="0" applyFont="1" applyAlignment="1">
      <alignment horizontal="left" readingOrder="2"/>
    </xf>
    <xf numFmtId="0" fontId="18" fillId="0" borderId="1" xfId="50" applyFont="1" applyFill="1" applyBorder="1" applyAlignment="1">
      <alignment vertical="center" wrapText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0" fontId="27" fillId="0" borderId="1" xfId="56" applyNumberFormat="1" applyFont="1" applyFill="1" applyBorder="1" applyAlignment="1" applyProtection="1">
      <alignment horizontal="center" vertical="center" wrapText="1"/>
      <protection hidden="1"/>
    </xf>
    <xf numFmtId="166" fontId="28" fillId="0" borderId="1" xfId="1" applyNumberFormat="1" applyFont="1" applyFill="1" applyBorder="1" applyAlignment="1" applyProtection="1">
      <alignment wrapText="1"/>
      <protection hidden="1"/>
    </xf>
    <xf numFmtId="167" fontId="28" fillId="0" borderId="1" xfId="1" applyNumberFormat="1" applyFont="1" applyFill="1" applyBorder="1" applyAlignment="1" applyProtection="1">
      <protection hidden="1"/>
    </xf>
    <xf numFmtId="0" fontId="28" fillId="0" borderId="0" xfId="1" applyFont="1"/>
    <xf numFmtId="166" fontId="2" fillId="0" borderId="1" xfId="1" applyNumberFormat="1" applyFont="1" applyFill="1" applyBorder="1" applyAlignment="1" applyProtection="1">
      <alignment wrapText="1"/>
      <protection hidden="1"/>
    </xf>
    <xf numFmtId="167" fontId="2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Alignment="1" applyProtection="1">
      <alignment horizontal="center"/>
      <protection hidden="1"/>
    </xf>
    <xf numFmtId="0" fontId="2" fillId="0" borderId="0" xfId="1" applyFont="1" applyBorder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0" fontId="1" fillId="0" borderId="0" xfId="117"/>
    <xf numFmtId="0" fontId="2" fillId="0" borderId="0" xfId="117" applyNumberFormat="1" applyFont="1" applyFill="1" applyAlignment="1" applyProtection="1">
      <alignment horizontal="centerContinuous"/>
      <protection hidden="1"/>
    </xf>
    <xf numFmtId="0" fontId="2" fillId="0" borderId="0" xfId="117" applyFont="1" applyProtection="1">
      <protection hidden="1"/>
    </xf>
    <xf numFmtId="0" fontId="2" fillId="0" borderId="0" xfId="117" applyFont="1"/>
    <xf numFmtId="0" fontId="26" fillId="0" borderId="1" xfId="118" applyNumberFormat="1" applyFont="1" applyFill="1" applyBorder="1" applyAlignment="1" applyProtection="1">
      <alignment horizontal="center" wrapText="1"/>
      <protection hidden="1"/>
    </xf>
    <xf numFmtId="0" fontId="26" fillId="0" borderId="1" xfId="118" applyNumberFormat="1" applyFont="1" applyFill="1" applyBorder="1" applyAlignment="1" applyProtection="1">
      <alignment horizontal="center"/>
      <protection hidden="1"/>
    </xf>
    <xf numFmtId="169" fontId="28" fillId="0" borderId="1" xfId="117" applyNumberFormat="1" applyFont="1" applyFill="1" applyBorder="1" applyAlignment="1" applyProtection="1">
      <alignment wrapText="1"/>
      <protection hidden="1"/>
    </xf>
    <xf numFmtId="170" fontId="28" fillId="0" borderId="1" xfId="117" applyNumberFormat="1" applyFont="1" applyFill="1" applyBorder="1" applyAlignment="1" applyProtection="1">
      <protection hidden="1"/>
    </xf>
    <xf numFmtId="49" fontId="28" fillId="0" borderId="1" xfId="117" applyNumberFormat="1" applyFont="1" applyFill="1" applyBorder="1" applyAlignment="1" applyProtection="1">
      <protection hidden="1"/>
    </xf>
    <xf numFmtId="167" fontId="28" fillId="0" borderId="1" xfId="117" applyNumberFormat="1" applyFont="1" applyFill="1" applyBorder="1" applyAlignment="1" applyProtection="1">
      <protection hidden="1"/>
    </xf>
    <xf numFmtId="0" fontId="28" fillId="0" borderId="0" xfId="117" applyFont="1"/>
    <xf numFmtId="169" fontId="2" fillId="0" borderId="1" xfId="117" applyNumberFormat="1" applyFont="1" applyFill="1" applyBorder="1" applyAlignment="1" applyProtection="1">
      <alignment wrapText="1"/>
      <protection hidden="1"/>
    </xf>
    <xf numFmtId="170" fontId="2" fillId="0" borderId="1" xfId="117" applyNumberFormat="1" applyFont="1" applyFill="1" applyBorder="1" applyAlignment="1" applyProtection="1">
      <protection hidden="1"/>
    </xf>
    <xf numFmtId="167" fontId="2" fillId="0" borderId="1" xfId="117" applyNumberFormat="1" applyFont="1" applyFill="1" applyBorder="1" applyAlignment="1" applyProtection="1">
      <protection hidden="1"/>
    </xf>
    <xf numFmtId="0" fontId="2" fillId="0" borderId="0" xfId="117" applyNumberFormat="1" applyFont="1" applyFill="1" applyBorder="1" applyAlignment="1" applyProtection="1">
      <alignment horizontal="center"/>
      <protection hidden="1"/>
    </xf>
    <xf numFmtId="0" fontId="2" fillId="0" borderId="0" xfId="117" applyFont="1" applyBorder="1" applyProtection="1">
      <protection hidden="1"/>
    </xf>
    <xf numFmtId="0" fontId="2" fillId="0" borderId="0" xfId="117" applyNumberFormat="1" applyFont="1" applyFill="1" applyAlignment="1" applyProtection="1">
      <alignment horizontal="left"/>
      <protection hidden="1"/>
    </xf>
    <xf numFmtId="0" fontId="2" fillId="0" borderId="0" xfId="117" applyFont="1" applyAlignment="1" applyProtection="1">
      <alignment horizontal="center"/>
      <protection hidden="1"/>
    </xf>
    <xf numFmtId="0" fontId="27" fillId="0" borderId="1" xfId="116" applyNumberFormat="1" applyFont="1" applyFill="1" applyBorder="1" applyAlignment="1" applyProtection="1">
      <alignment horizontal="center"/>
      <protection hidden="1"/>
    </xf>
    <xf numFmtId="169" fontId="28" fillId="0" borderId="1" xfId="1" applyNumberFormat="1" applyFont="1" applyFill="1" applyBorder="1" applyAlignment="1" applyProtection="1">
      <alignment wrapText="1"/>
      <protection hidden="1"/>
    </xf>
    <xf numFmtId="169" fontId="28" fillId="0" borderId="1" xfId="1" applyNumberFormat="1" applyFont="1" applyFill="1" applyBorder="1" applyAlignment="1" applyProtection="1">
      <alignment horizontal="center"/>
      <protection hidden="1"/>
    </xf>
    <xf numFmtId="169" fontId="2" fillId="0" borderId="1" xfId="1" applyNumberFormat="1" applyFont="1" applyFill="1" applyBorder="1" applyAlignment="1" applyProtection="1">
      <alignment wrapText="1"/>
      <protection hidden="1"/>
    </xf>
    <xf numFmtId="169" fontId="2" fillId="0" borderId="1" xfId="1" applyNumberFormat="1" applyFont="1" applyFill="1" applyBorder="1" applyAlignment="1" applyProtection="1">
      <alignment horizontal="center"/>
      <protection hidden="1"/>
    </xf>
    <xf numFmtId="0" fontId="8" fillId="0" borderId="0" xfId="7" applyFont="1" applyFill="1" applyAlignment="1">
      <alignment horizontal="left"/>
    </xf>
    <xf numFmtId="0" fontId="28" fillId="0" borderId="7" xfId="6" applyFont="1" applyBorder="1" applyAlignment="1">
      <alignment horizontal="center" wrapText="1"/>
    </xf>
    <xf numFmtId="0" fontId="28" fillId="0" borderId="7" xfId="6" applyFont="1" applyBorder="1" applyAlignment="1">
      <alignment vertical="center" wrapText="1"/>
    </xf>
    <xf numFmtId="0" fontId="28" fillId="0" borderId="7" xfId="6" applyFont="1" applyBorder="1" applyAlignment="1">
      <alignment horizontal="center" vertical="center"/>
    </xf>
    <xf numFmtId="164" fontId="28" fillId="0" borderId="7" xfId="6" applyNumberFormat="1" applyFont="1" applyBorder="1" applyAlignment="1">
      <alignment horizontal="center" vertical="center"/>
    </xf>
    <xf numFmtId="0" fontId="2" fillId="0" borderId="7" xfId="6" applyFont="1" applyBorder="1" applyAlignment="1">
      <alignment vertical="center" wrapText="1"/>
    </xf>
    <xf numFmtId="0" fontId="2" fillId="0" borderId="7" xfId="6" applyFont="1" applyBorder="1" applyAlignment="1">
      <alignment horizontal="center" vertical="center"/>
    </xf>
    <xf numFmtId="164" fontId="2" fillId="0" borderId="7" xfId="6" applyNumberFormat="1" applyFont="1" applyBorder="1" applyAlignment="1">
      <alignment horizontal="center" vertical="center"/>
    </xf>
    <xf numFmtId="0" fontId="2" fillId="0" borderId="1" xfId="7" applyFont="1" applyFill="1" applyBorder="1" applyAlignment="1">
      <alignment horizontal="left" vertical="center" wrapText="1"/>
    </xf>
    <xf numFmtId="0" fontId="2" fillId="0" borderId="1" xfId="7" applyFont="1" applyFill="1" applyBorder="1" applyAlignment="1">
      <alignment horizontal="center" vertical="center"/>
    </xf>
    <xf numFmtId="164" fontId="2" fillId="0" borderId="7" xfId="6" applyNumberFormat="1" applyFont="1" applyBorder="1" applyAlignment="1">
      <alignment horizontal="center" vertical="center" wrapText="1"/>
    </xf>
    <xf numFmtId="0" fontId="2" fillId="0" borderId="8" xfId="6" applyFont="1" applyBorder="1" applyAlignment="1">
      <alignment vertical="center" wrapText="1"/>
    </xf>
    <xf numFmtId="0" fontId="2" fillId="0" borderId="8" xfId="6" applyFont="1" applyBorder="1" applyAlignment="1">
      <alignment horizontal="center" vertical="center"/>
    </xf>
    <xf numFmtId="164" fontId="2" fillId="0" borderId="8" xfId="6" applyNumberFormat="1" applyFont="1" applyBorder="1" applyAlignment="1">
      <alignment horizontal="center" vertical="center"/>
    </xf>
    <xf numFmtId="0" fontId="2" fillId="0" borderId="9" xfId="6" applyFont="1" applyBorder="1" applyAlignment="1">
      <alignment horizontal="center" vertical="center"/>
    </xf>
    <xf numFmtId="164" fontId="2" fillId="0" borderId="10" xfId="6" applyNumberFormat="1" applyFont="1" applyBorder="1" applyAlignment="1">
      <alignment horizontal="center" vertical="center"/>
    </xf>
    <xf numFmtId="0" fontId="2" fillId="0" borderId="1" xfId="6" applyFont="1" applyBorder="1" applyAlignment="1">
      <alignment vertical="center" wrapText="1"/>
    </xf>
    <xf numFmtId="0" fontId="2" fillId="0" borderId="1" xfId="6" applyFont="1" applyBorder="1" applyAlignment="1">
      <alignment horizontal="center" vertical="center"/>
    </xf>
    <xf numFmtId="164" fontId="2" fillId="0" borderId="1" xfId="6" applyNumberFormat="1" applyFont="1" applyBorder="1" applyAlignment="1">
      <alignment horizontal="center" vertical="center"/>
    </xf>
    <xf numFmtId="0" fontId="28" fillId="0" borderId="1" xfId="6" applyFont="1" applyBorder="1" applyAlignment="1">
      <alignment wrapText="1"/>
    </xf>
    <xf numFmtId="2" fontId="2" fillId="0" borderId="1" xfId="6" applyNumberFormat="1" applyFont="1" applyBorder="1" applyAlignment="1">
      <alignment horizontal="center"/>
    </xf>
    <xf numFmtId="171" fontId="2" fillId="0" borderId="1" xfId="6" applyNumberFormat="1" applyFont="1" applyBorder="1" applyAlignment="1">
      <alignment horizontal="center"/>
    </xf>
    <xf numFmtId="0" fontId="2" fillId="0" borderId="1" xfId="6" applyFont="1" applyBorder="1" applyAlignment="1">
      <alignment wrapText="1"/>
    </xf>
    <xf numFmtId="0" fontId="2" fillId="0" borderId="0" xfId="6" applyFont="1" applyFill="1" applyBorder="1" applyAlignment="1">
      <alignment wrapText="1"/>
    </xf>
    <xf numFmtId="0" fontId="2" fillId="0" borderId="0" xfId="7" applyFont="1" applyAlignment="1">
      <alignment horizontal="right"/>
    </xf>
    <xf numFmtId="0" fontId="10" fillId="0" borderId="0" xfId="7" applyAlignment="1">
      <alignment horizontal="right"/>
    </xf>
    <xf numFmtId="165" fontId="8" fillId="2" borderId="0" xfId="7" applyNumberFormat="1" applyFont="1" applyFill="1"/>
    <xf numFmtId="165" fontId="9" fillId="0" borderId="0" xfId="7" applyNumberFormat="1" applyFont="1" applyFill="1" applyAlignment="1">
      <alignment horizontal="right"/>
    </xf>
    <xf numFmtId="165" fontId="4" fillId="2" borderId="1" xfId="7" applyNumberFormat="1" applyFont="1" applyFill="1" applyBorder="1" applyAlignment="1">
      <alignment horizontal="center" vertical="center" wrapText="1"/>
    </xf>
    <xf numFmtId="165" fontId="5" fillId="2" borderId="0" xfId="7" applyNumberFormat="1" applyFont="1" applyFill="1"/>
    <xf numFmtId="0" fontId="15" fillId="0" borderId="0" xfId="39" applyFont="1" applyFill="1"/>
    <xf numFmtId="0" fontId="9" fillId="0" borderId="0" xfId="39" applyFont="1" applyFill="1" applyAlignment="1"/>
    <xf numFmtId="0" fontId="16" fillId="0" borderId="0" xfId="39" applyFont="1" applyFill="1" applyAlignment="1">
      <alignment horizontal="center" vertical="center" wrapText="1"/>
    </xf>
    <xf numFmtId="0" fontId="32" fillId="0" borderId="1" xfId="39" applyFont="1" applyFill="1" applyBorder="1" applyAlignment="1">
      <alignment horizontal="center" vertical="center" wrapText="1"/>
    </xf>
    <xf numFmtId="0" fontId="18" fillId="0" borderId="1" xfId="39" applyFont="1" applyFill="1" applyBorder="1" applyAlignment="1">
      <alignment horizontal="center" vertical="center"/>
    </xf>
    <xf numFmtId="0" fontId="18" fillId="0" borderId="1" xfId="39" applyFont="1" applyFill="1" applyBorder="1"/>
    <xf numFmtId="0" fontId="15" fillId="0" borderId="0" xfId="39" applyFont="1" applyFill="1" applyAlignment="1">
      <alignment wrapText="1"/>
    </xf>
    <xf numFmtId="0" fontId="14" fillId="0" borderId="1" xfId="39" applyFont="1" applyFill="1" applyBorder="1" applyAlignment="1">
      <alignment horizontal="center" vertical="center"/>
    </xf>
    <xf numFmtId="0" fontId="14" fillId="2" borderId="1" xfId="39" applyFont="1" applyFill="1" applyBorder="1" applyAlignment="1">
      <alignment horizontal="center" vertical="center"/>
    </xf>
    <xf numFmtId="0" fontId="15" fillId="2" borderId="0" xfId="39" applyFont="1" applyFill="1" applyAlignment="1">
      <alignment wrapText="1"/>
    </xf>
    <xf numFmtId="49" fontId="14" fillId="0" borderId="1" xfId="50" applyNumberFormat="1" applyFont="1" applyFill="1" applyBorder="1" applyAlignment="1">
      <alignment horizontal="center" vertical="center"/>
    </xf>
    <xf numFmtId="49" fontId="15" fillId="0" borderId="0" xfId="50" applyNumberFormat="1" applyFont="1" applyFill="1" applyBorder="1" applyAlignment="1">
      <alignment horizontal="center" vertical="center"/>
    </xf>
    <xf numFmtId="0" fontId="15" fillId="0" borderId="0" xfId="50" applyFont="1" applyFill="1" applyBorder="1" applyAlignment="1">
      <alignment horizontal="center" vertical="center"/>
    </xf>
    <xf numFmtId="0" fontId="15" fillId="0" borderId="0" xfId="7" applyFont="1" applyBorder="1" applyAlignment="1">
      <alignment horizontal="left" wrapText="1"/>
    </xf>
    <xf numFmtId="0" fontId="10" fillId="0" borderId="0" xfId="7" applyAlignment="1">
      <alignment vertical="top" wrapText="1"/>
    </xf>
    <xf numFmtId="0" fontId="15" fillId="0" borderId="0" xfId="39" applyFont="1" applyFill="1" applyBorder="1"/>
    <xf numFmtId="4" fontId="10" fillId="0" borderId="0" xfId="7" applyNumberFormat="1"/>
    <xf numFmtId="0" fontId="27" fillId="0" borderId="1" xfId="116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43" applyFont="1"/>
    <xf numFmtId="0" fontId="14" fillId="0" borderId="0" xfId="43" applyFont="1" applyAlignment="1">
      <alignment horizontal="left" readingOrder="2"/>
    </xf>
    <xf numFmtId="0" fontId="14" fillId="0" borderId="0" xfId="43" applyFont="1" applyAlignment="1">
      <alignment horizontal="center"/>
    </xf>
    <xf numFmtId="0" fontId="8" fillId="0" borderId="0" xfId="7" applyFont="1"/>
    <xf numFmtId="0" fontId="8" fillId="0" borderId="0" xfId="7" applyFont="1" applyAlignment="1">
      <alignment horizontal="center"/>
    </xf>
    <xf numFmtId="0" fontId="15" fillId="0" borderId="0" xfId="7" applyFont="1" applyAlignment="1">
      <alignment horizontal="center"/>
    </xf>
    <xf numFmtId="0" fontId="28" fillId="0" borderId="1" xfId="120" applyFont="1" applyBorder="1" applyAlignment="1">
      <alignment horizontal="center" vertical="center" wrapText="1"/>
    </xf>
    <xf numFmtId="0" fontId="28" fillId="0" borderId="1" xfId="7" applyFont="1" applyBorder="1" applyAlignment="1">
      <alignment horizontal="center"/>
    </xf>
    <xf numFmtId="0" fontId="29" fillId="0" borderId="1" xfId="7" applyFont="1" applyBorder="1" applyAlignment="1">
      <alignment horizontal="center" vertical="center"/>
    </xf>
    <xf numFmtId="0" fontId="34" fillId="0" borderId="1" xfId="43" applyFont="1" applyBorder="1"/>
    <xf numFmtId="171" fontId="34" fillId="0" borderId="1" xfId="120" applyNumberFormat="1" applyFont="1" applyBorder="1" applyAlignment="1">
      <alignment horizontal="center" vertical="center" wrapText="1"/>
    </xf>
    <xf numFmtId="171" fontId="34" fillId="0" borderId="1" xfId="7" applyNumberFormat="1" applyFont="1" applyBorder="1" applyAlignment="1">
      <alignment horizontal="center" vertical="center"/>
    </xf>
    <xf numFmtId="171" fontId="29" fillId="0" borderId="1" xfId="44" applyNumberFormat="1" applyFont="1" applyBorder="1" applyAlignment="1">
      <alignment horizontal="center" vertical="center"/>
    </xf>
    <xf numFmtId="0" fontId="29" fillId="0" borderId="1" xfId="44" applyFont="1" applyBorder="1" applyAlignment="1">
      <alignment horizontal="center" vertical="center"/>
    </xf>
    <xf numFmtId="0" fontId="29" fillId="0" borderId="1" xfId="7" applyFont="1" applyBorder="1"/>
    <xf numFmtId="0" fontId="25" fillId="0" borderId="1" xfId="7" applyFont="1" applyBorder="1" applyAlignment="1">
      <alignment horizontal="center" vertical="center" wrapText="1"/>
    </xf>
    <xf numFmtId="171" fontId="25" fillId="0" borderId="1" xfId="7" applyNumberFormat="1" applyFont="1" applyBorder="1" applyAlignment="1">
      <alignment horizontal="center" vertical="center" wrapText="1"/>
    </xf>
    <xf numFmtId="0" fontId="15" fillId="0" borderId="0" xfId="7" applyFont="1"/>
    <xf numFmtId="0" fontId="2" fillId="0" borderId="0" xfId="55" applyFont="1"/>
    <xf numFmtId="0" fontId="2" fillId="0" borderId="0" xfId="55" applyFont="1" applyAlignment="1">
      <alignment horizontal="center"/>
    </xf>
    <xf numFmtId="0" fontId="2" fillId="0" borderId="0" xfId="55" applyFont="1" applyAlignment="1"/>
    <xf numFmtId="2" fontId="29" fillId="0" borderId="1" xfId="7" applyNumberFormat="1" applyFont="1" applyFill="1" applyBorder="1" applyAlignment="1">
      <alignment horizontal="center" vertical="center"/>
    </xf>
    <xf numFmtId="2" fontId="25" fillId="0" borderId="1" xfId="7" applyNumberFormat="1" applyFont="1" applyBorder="1" applyAlignment="1">
      <alignment horizontal="center" vertical="center" wrapText="1"/>
    </xf>
    <xf numFmtId="0" fontId="4" fillId="0" borderId="1" xfId="56" applyNumberFormat="1" applyFont="1" applyFill="1" applyBorder="1" applyAlignment="1" applyProtection="1">
      <alignment horizontal="center"/>
      <protection hidden="1"/>
    </xf>
    <xf numFmtId="172" fontId="28" fillId="0" borderId="1" xfId="1" applyNumberFormat="1" applyFont="1" applyFill="1" applyBorder="1" applyAlignment="1" applyProtection="1">
      <protection hidden="1"/>
    </xf>
    <xf numFmtId="173" fontId="28" fillId="0" borderId="1" xfId="1" applyNumberFormat="1" applyFont="1" applyFill="1" applyBorder="1" applyAlignment="1" applyProtection="1">
      <protection hidden="1"/>
    </xf>
    <xf numFmtId="174" fontId="28" fillId="0" borderId="1" xfId="1" applyNumberFormat="1" applyFont="1" applyFill="1" applyBorder="1" applyAlignment="1" applyProtection="1">
      <protection hidden="1"/>
    </xf>
    <xf numFmtId="172" fontId="2" fillId="0" borderId="1" xfId="1" applyNumberFormat="1" applyFont="1" applyFill="1" applyBorder="1" applyAlignment="1" applyProtection="1">
      <protection hidden="1"/>
    </xf>
    <xf numFmtId="173" fontId="2" fillId="0" borderId="1" xfId="1" applyNumberFormat="1" applyFont="1" applyFill="1" applyBorder="1" applyAlignment="1" applyProtection="1">
      <protection hidden="1"/>
    </xf>
    <xf numFmtId="174" fontId="2" fillId="0" borderId="1" xfId="1" applyNumberFormat="1" applyFont="1" applyFill="1" applyBorder="1" applyAlignment="1" applyProtection="1">
      <protection hidden="1"/>
    </xf>
    <xf numFmtId="0" fontId="2" fillId="0" borderId="0" xfId="56" applyFont="1"/>
    <xf numFmtId="0" fontId="2" fillId="0" borderId="0" xfId="56" applyFont="1" applyAlignment="1">
      <alignment horizontal="center"/>
    </xf>
    <xf numFmtId="170" fontId="28" fillId="0" borderId="1" xfId="1" applyNumberFormat="1" applyFont="1" applyFill="1" applyBorder="1" applyAlignment="1" applyProtection="1">
      <alignment horizontal="center"/>
      <protection hidden="1"/>
    </xf>
    <xf numFmtId="172" fontId="28" fillId="0" borderId="1" xfId="1" applyNumberFormat="1" applyFont="1" applyFill="1" applyBorder="1" applyAlignment="1" applyProtection="1">
      <alignment horizontal="center"/>
      <protection hidden="1"/>
    </xf>
    <xf numFmtId="173" fontId="28" fillId="0" borderId="1" xfId="1" applyNumberFormat="1" applyFont="1" applyFill="1" applyBorder="1" applyAlignment="1" applyProtection="1">
      <alignment horizontal="center"/>
      <protection hidden="1"/>
    </xf>
    <xf numFmtId="170" fontId="2" fillId="0" borderId="1" xfId="1" applyNumberFormat="1" applyFont="1" applyFill="1" applyBorder="1" applyAlignment="1" applyProtection="1">
      <alignment horizontal="center"/>
      <protection hidden="1"/>
    </xf>
    <xf numFmtId="172" fontId="2" fillId="0" borderId="1" xfId="1" applyNumberFormat="1" applyFont="1" applyFill="1" applyBorder="1" applyAlignment="1" applyProtection="1">
      <alignment horizontal="center"/>
      <protection hidden="1"/>
    </xf>
    <xf numFmtId="173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7" xfId="6" applyNumberFormat="1" applyFont="1" applyBorder="1" applyAlignment="1">
      <alignment horizontal="center" vertical="center" wrapText="1"/>
    </xf>
    <xf numFmtId="171" fontId="28" fillId="0" borderId="1" xfId="6" applyNumberFormat="1" applyFont="1" applyBorder="1" applyAlignment="1">
      <alignment horizontal="center"/>
    </xf>
    <xf numFmtId="0" fontId="22" fillId="0" borderId="0" xfId="0" applyFont="1" applyAlignment="1">
      <alignment horizontal="left" readingOrder="2"/>
    </xf>
    <xf numFmtId="0" fontId="5" fillId="0" borderId="0" xfId="7" applyFont="1" applyAlignment="1">
      <alignment horizontal="left" readingOrder="2"/>
    </xf>
    <xf numFmtId="0" fontId="14" fillId="0" borderId="0" xfId="7" applyFont="1" applyAlignment="1">
      <alignment horizontal="left" readingOrder="1"/>
    </xf>
    <xf numFmtId="0" fontId="16" fillId="0" borderId="0" xfId="7" applyFont="1" applyAlignment="1">
      <alignment horizontal="center" wrapText="1"/>
    </xf>
    <xf numFmtId="0" fontId="36" fillId="0" borderId="0" xfId="7" applyFont="1" applyAlignment="1">
      <alignment horizontal="center" wrapText="1"/>
    </xf>
    <xf numFmtId="0" fontId="16" fillId="0" borderId="0" xfId="7" applyFont="1" applyFill="1" applyAlignment="1">
      <alignment horizontal="center" vertical="center" wrapText="1"/>
    </xf>
    <xf numFmtId="0" fontId="2" fillId="0" borderId="0" xfId="7" applyFont="1" applyFill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 wrapText="1"/>
    </xf>
    <xf numFmtId="0" fontId="16" fillId="0" borderId="3" xfId="7" applyFont="1" applyFill="1" applyBorder="1" applyAlignment="1">
      <alignment horizontal="center" vertical="center" wrapText="1"/>
    </xf>
    <xf numFmtId="0" fontId="37" fillId="0" borderId="1" xfId="7" applyFont="1" applyFill="1" applyBorder="1" applyAlignment="1">
      <alignment vertical="center" wrapText="1"/>
    </xf>
    <xf numFmtId="0" fontId="16" fillId="0" borderId="5" xfId="7" applyFont="1" applyFill="1" applyBorder="1" applyAlignment="1">
      <alignment horizontal="left" vertical="center" wrapText="1"/>
    </xf>
    <xf numFmtId="0" fontId="38" fillId="0" borderId="1" xfId="7" applyFont="1" applyFill="1" applyBorder="1" applyAlignment="1">
      <alignment horizontal="center" vertical="center" wrapText="1"/>
    </xf>
    <xf numFmtId="49" fontId="38" fillId="0" borderId="1" xfId="7" applyNumberFormat="1" applyFont="1" applyFill="1" applyBorder="1" applyAlignment="1">
      <alignment horizontal="center" vertical="center" wrapText="1"/>
    </xf>
    <xf numFmtId="0" fontId="38" fillId="0" borderId="3" xfId="7" applyFont="1" applyFill="1" applyBorder="1" applyAlignment="1">
      <alignment horizontal="center" vertical="center" wrapText="1"/>
    </xf>
    <xf numFmtId="0" fontId="2" fillId="0" borderId="5" xfId="7" applyFont="1" applyFill="1" applyBorder="1" applyAlignment="1">
      <alignment horizontal="left" vertical="center" wrapText="1"/>
    </xf>
    <xf numFmtId="0" fontId="39" fillId="0" borderId="0" xfId="7" applyFont="1"/>
    <xf numFmtId="0" fontId="38" fillId="0" borderId="0" xfId="7" applyFont="1"/>
    <xf numFmtId="0" fontId="2" fillId="0" borderId="0" xfId="7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readingOrder="2"/>
    </xf>
    <xf numFmtId="0" fontId="22" fillId="0" borderId="0" xfId="0" applyFont="1" applyAlignment="1">
      <alignment horizontal="left" wrapText="1" readingOrder="2"/>
    </xf>
    <xf numFmtId="2" fontId="2" fillId="0" borderId="0" xfId="6" applyNumberFormat="1" applyFont="1" applyBorder="1" applyAlignment="1">
      <alignment horizontal="center"/>
    </xf>
    <xf numFmtId="0" fontId="8" fillId="0" borderId="0" xfId="7" applyFont="1" applyAlignment="1">
      <alignment horizontal="right"/>
    </xf>
    <xf numFmtId="0" fontId="28" fillId="0" borderId="12" xfId="6" applyFont="1" applyBorder="1" applyAlignment="1">
      <alignment vertical="center" wrapText="1"/>
    </xf>
    <xf numFmtId="0" fontId="28" fillId="0" borderId="12" xfId="6" applyFont="1" applyBorder="1" applyAlignment="1">
      <alignment horizontal="center" vertical="center"/>
    </xf>
    <xf numFmtId="164" fontId="28" fillId="0" borderId="12" xfId="6" applyNumberFormat="1" applyFont="1" applyBorder="1" applyAlignment="1">
      <alignment horizontal="center" vertical="center"/>
    </xf>
    <xf numFmtId="171" fontId="28" fillId="0" borderId="7" xfId="6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readingOrder="2"/>
    </xf>
    <xf numFmtId="171" fontId="2" fillId="0" borderId="1" xfId="7" applyNumberFormat="1" applyFont="1" applyBorder="1" applyAlignment="1">
      <alignment horizontal="center"/>
    </xf>
    <xf numFmtId="0" fontId="2" fillId="0" borderId="0" xfId="7" applyFont="1" applyFill="1"/>
    <xf numFmtId="0" fontId="8" fillId="0" borderId="0" xfId="7" applyFont="1" applyFill="1"/>
    <xf numFmtId="0" fontId="2" fillId="0" borderId="0" xfId="7" applyFont="1" applyFill="1" applyAlignment="1">
      <alignment horizontal="center"/>
    </xf>
    <xf numFmtId="0" fontId="28" fillId="0" borderId="1" xfId="7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left" wrapText="1"/>
    </xf>
    <xf numFmtId="164" fontId="2" fillId="0" borderId="1" xfId="7" applyNumberFormat="1" applyFont="1" applyBorder="1" applyAlignment="1">
      <alignment horizontal="center" vertical="center" wrapText="1"/>
    </xf>
    <xf numFmtId="0" fontId="2" fillId="0" borderId="1" xfId="7" applyFont="1" applyFill="1" applyBorder="1" applyAlignment="1">
      <alignment wrapText="1"/>
    </xf>
    <xf numFmtId="0" fontId="36" fillId="0" borderId="0" xfId="7" applyFont="1" applyFill="1" applyBorder="1" applyAlignment="1">
      <alignment vertical="center" wrapText="1"/>
    </xf>
    <xf numFmtId="164" fontId="41" fillId="0" borderId="0" xfId="7" applyNumberFormat="1" applyFont="1" applyFill="1" applyBorder="1" applyAlignment="1">
      <alignment horizontal="center" vertical="center"/>
    </xf>
    <xf numFmtId="164" fontId="36" fillId="0" borderId="0" xfId="7" applyNumberFormat="1" applyFont="1" applyBorder="1" applyAlignment="1">
      <alignment horizontal="center" wrapText="1"/>
    </xf>
    <xf numFmtId="0" fontId="2" fillId="0" borderId="0" xfId="4" applyNumberFormat="1" applyFont="1" applyFill="1" applyAlignment="1" applyProtection="1">
      <alignment horizontal="left"/>
      <protection hidden="1"/>
    </xf>
    <xf numFmtId="0" fontId="2" fillId="0" borderId="0" xfId="4" applyFont="1" applyAlignment="1" applyProtection="1">
      <alignment horizontal="center"/>
      <protection hidden="1"/>
    </xf>
    <xf numFmtId="0" fontId="1" fillId="0" borderId="0" xfId="4" applyFont="1" applyAlignment="1">
      <alignment horizontal="center"/>
    </xf>
    <xf numFmtId="0" fontId="2" fillId="0" borderId="0" xfId="4" applyFont="1" applyAlignment="1" applyProtection="1">
      <alignment horizontal="right"/>
      <protection hidden="1"/>
    </xf>
    <xf numFmtId="0" fontId="2" fillId="0" borderId="0" xfId="4" applyFont="1" applyAlignment="1" applyProtection="1">
      <protection hidden="1"/>
    </xf>
    <xf numFmtId="0" fontId="38" fillId="0" borderId="0" xfId="40" applyFont="1"/>
    <xf numFmtId="164" fontId="2" fillId="0" borderId="0" xfId="7" applyNumberFormat="1" applyFont="1" applyFill="1" applyAlignment="1"/>
    <xf numFmtId="0" fontId="28" fillId="2" borderId="1" xfId="7" applyFont="1" applyFill="1" applyBorder="1" applyAlignment="1">
      <alignment horizontal="center" vertical="center" wrapText="1"/>
    </xf>
    <xf numFmtId="164" fontId="2" fillId="0" borderId="1" xfId="7" applyNumberFormat="1" applyFont="1" applyFill="1" applyBorder="1" applyAlignment="1">
      <alignment horizontal="center" vertical="center"/>
    </xf>
    <xf numFmtId="164" fontId="2" fillId="0" borderId="0" xfId="7" applyNumberFormat="1" applyFont="1" applyFill="1"/>
    <xf numFmtId="3" fontId="2" fillId="0" borderId="0" xfId="7" applyNumberFormat="1" applyFont="1" applyFill="1"/>
    <xf numFmtId="0" fontId="42" fillId="0" borderId="0" xfId="4" applyFont="1" applyAlignment="1" applyProtection="1">
      <alignment horizontal="center"/>
      <protection hidden="1"/>
    </xf>
    <xf numFmtId="0" fontId="43" fillId="0" borderId="0" xfId="4" applyFont="1" applyAlignment="1">
      <alignment horizontal="center"/>
    </xf>
    <xf numFmtId="0" fontId="44" fillId="0" borderId="0" xfId="40" applyFont="1"/>
    <xf numFmtId="0" fontId="42" fillId="0" borderId="0" xfId="4" applyFont="1" applyAlignment="1" applyProtection="1">
      <protection hidden="1"/>
    </xf>
    <xf numFmtId="0" fontId="42" fillId="0" borderId="0" xfId="4" applyFont="1" applyAlignment="1" applyProtection="1">
      <alignment horizontal="right"/>
      <protection hidden="1"/>
    </xf>
    <xf numFmtId="4" fontId="2" fillId="0" borderId="0" xfId="7" applyNumberFormat="1" applyFont="1" applyFill="1"/>
    <xf numFmtId="0" fontId="40" fillId="0" borderId="0" xfId="0" applyFont="1" applyAlignment="1">
      <alignment horizontal="left" readingOrder="2"/>
    </xf>
    <xf numFmtId="0" fontId="22" fillId="0" borderId="0" xfId="0" applyFont="1" applyAlignment="1">
      <alignment horizontal="left" readingOrder="2"/>
    </xf>
    <xf numFmtId="164" fontId="4" fillId="2" borderId="1" xfId="50" applyNumberFormat="1" applyFont="1" applyFill="1" applyBorder="1" applyAlignment="1">
      <alignment vertical="center"/>
    </xf>
    <xf numFmtId="164" fontId="5" fillId="2" borderId="1" xfId="50" applyNumberFormat="1" applyFont="1" applyFill="1" applyBorder="1" applyAlignment="1">
      <alignment vertical="center"/>
    </xf>
    <xf numFmtId="164" fontId="5" fillId="0" borderId="1" xfId="7" applyNumberFormat="1" applyFont="1" applyBorder="1" applyAlignment="1">
      <alignment vertical="center" wrapText="1"/>
    </xf>
    <xf numFmtId="164" fontId="5" fillId="2" borderId="2" xfId="7" applyNumberFormat="1" applyFont="1" applyFill="1" applyBorder="1" applyAlignment="1">
      <alignment vertical="center"/>
    </xf>
    <xf numFmtId="164" fontId="5" fillId="2" borderId="1" xfId="7" applyNumberFormat="1" applyFont="1" applyFill="1" applyBorder="1" applyAlignment="1">
      <alignment vertical="center"/>
    </xf>
    <xf numFmtId="164" fontId="4" fillId="2" borderId="1" xfId="7" applyNumberFormat="1" applyFont="1" applyFill="1" applyBorder="1" applyAlignment="1">
      <alignment vertical="center"/>
    </xf>
    <xf numFmtId="164" fontId="4" fillId="2" borderId="1" xfId="50" applyNumberFormat="1" applyFont="1" applyFill="1" applyBorder="1" applyAlignment="1">
      <alignment horizontal="right" vertical="center"/>
    </xf>
    <xf numFmtId="164" fontId="5" fillId="2" borderId="1" xfId="50" applyNumberFormat="1" applyFont="1" applyFill="1" applyBorder="1" applyAlignment="1">
      <alignment horizontal="right" vertical="center"/>
    </xf>
    <xf numFmtId="164" fontId="14" fillId="2" borderId="1" xfId="50" applyNumberFormat="1" applyFont="1" applyFill="1" applyBorder="1" applyAlignment="1">
      <alignment vertical="center"/>
    </xf>
    <xf numFmtId="164" fontId="18" fillId="0" borderId="1" xfId="50" applyNumberFormat="1" applyFont="1" applyFill="1" applyBorder="1" applyAlignment="1">
      <alignment vertical="center"/>
    </xf>
    <xf numFmtId="164" fontId="5" fillId="2" borderId="1" xfId="7" applyNumberFormat="1" applyFont="1" applyFill="1" applyBorder="1" applyAlignment="1">
      <alignment horizontal="right" vertical="center"/>
    </xf>
    <xf numFmtId="164" fontId="4" fillId="2" borderId="1" xfId="7" applyNumberFormat="1" applyFont="1" applyFill="1" applyBorder="1" applyAlignment="1">
      <alignment horizontal="right" vertical="center"/>
    </xf>
    <xf numFmtId="0" fontId="2" fillId="0" borderId="0" xfId="6" applyFont="1" applyBorder="1" applyAlignment="1">
      <alignment wrapText="1"/>
    </xf>
    <xf numFmtId="171" fontId="2" fillId="0" borderId="0" xfId="7" applyNumberFormat="1" applyFont="1" applyBorder="1" applyAlignment="1">
      <alignment horizontal="center"/>
    </xf>
    <xf numFmtId="0" fontId="17" fillId="0" borderId="0" xfId="50" applyFont="1" applyFill="1" applyAlignment="1">
      <alignment horizontal="center" vertical="center" wrapText="1"/>
    </xf>
    <xf numFmtId="0" fontId="18" fillId="0" borderId="1" xfId="50" applyFont="1" applyFill="1" applyBorder="1" applyAlignment="1">
      <alignment horizontal="center" wrapText="1"/>
    </xf>
    <xf numFmtId="164" fontId="5" fillId="2" borderId="0" xfId="7" applyNumberFormat="1" applyFont="1" applyFill="1" applyAlignment="1">
      <alignment horizontal="right"/>
    </xf>
    <xf numFmtId="0" fontId="15" fillId="0" borderId="0" xfId="7" applyFont="1" applyAlignment="1">
      <alignment horizontal="left" vertical="top" wrapText="1"/>
    </xf>
    <xf numFmtId="164" fontId="5" fillId="2" borderId="0" xfId="7" applyNumberFormat="1" applyFont="1" applyFill="1" applyBorder="1" applyAlignment="1">
      <alignment horizontal="center"/>
    </xf>
    <xf numFmtId="0" fontId="14" fillId="0" borderId="1" xfId="39" applyFont="1" applyFill="1" applyBorder="1" applyAlignment="1">
      <alignment horizontal="left" vertical="center" wrapText="1"/>
    </xf>
    <xf numFmtId="0" fontId="12" fillId="0" borderId="1" xfId="39" applyFont="1" applyBorder="1" applyAlignment="1">
      <alignment horizontal="left" vertical="center" wrapText="1"/>
    </xf>
    <xf numFmtId="0" fontId="18" fillId="0" borderId="1" xfId="39" applyFont="1" applyFill="1" applyBorder="1" applyAlignment="1">
      <alignment horizontal="left" vertical="center" wrapText="1"/>
    </xf>
    <xf numFmtId="0" fontId="14" fillId="0" borderId="1" xfId="7" applyFont="1" applyBorder="1" applyAlignment="1">
      <alignment horizontal="left" wrapText="1"/>
    </xf>
    <xf numFmtId="0" fontId="14" fillId="0" borderId="3" xfId="39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1" xfId="7" applyFont="1" applyBorder="1" applyAlignment="1">
      <alignment horizontal="left" wrapText="1"/>
    </xf>
    <xf numFmtId="0" fontId="17" fillId="0" borderId="0" xfId="39" applyFont="1" applyFill="1" applyAlignment="1">
      <alignment horizontal="center" vertical="center" wrapText="1"/>
    </xf>
    <xf numFmtId="0" fontId="31" fillId="0" borderId="1" xfId="39" applyFont="1" applyFill="1" applyBorder="1" applyAlignment="1">
      <alignment horizontal="center"/>
    </xf>
    <xf numFmtId="0" fontId="31" fillId="0" borderId="1" xfId="39" applyFont="1" applyFill="1" applyBorder="1" applyAlignment="1">
      <alignment horizontal="center" vertical="center" wrapText="1"/>
    </xf>
    <xf numFmtId="0" fontId="6" fillId="0" borderId="1" xfId="39" applyBorder="1" applyAlignment="1">
      <alignment horizontal="center"/>
    </xf>
    <xf numFmtId="0" fontId="17" fillId="0" borderId="0" xfId="7" applyFont="1" applyAlignment="1">
      <alignment horizontal="center" vertical="center" wrapText="1"/>
    </xf>
    <xf numFmtId="0" fontId="35" fillId="0" borderId="0" xfId="7" applyFont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 wrapText="1"/>
    </xf>
    <xf numFmtId="0" fontId="2" fillId="0" borderId="0" xfId="56" applyFont="1" applyAlignment="1">
      <alignment horizontal="right"/>
    </xf>
    <xf numFmtId="0" fontId="25" fillId="0" borderId="0" xfId="1" applyNumberFormat="1" applyFont="1" applyFill="1" applyAlignment="1" applyProtection="1">
      <alignment horizontal="center" wrapText="1"/>
      <protection hidden="1"/>
    </xf>
    <xf numFmtId="0" fontId="26" fillId="0" borderId="1" xfId="116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56" applyNumberFormat="1" applyFont="1" applyFill="1" applyBorder="1" applyAlignment="1" applyProtection="1">
      <alignment horizontal="center" vertical="top" wrapText="1"/>
      <protection hidden="1"/>
    </xf>
    <xf numFmtId="0" fontId="27" fillId="0" borderId="1" xfId="116" applyNumberFormat="1" applyFont="1" applyFill="1" applyBorder="1" applyAlignment="1" applyProtection="1">
      <alignment horizontal="center" vertical="center" wrapText="1"/>
      <protection hidden="1"/>
    </xf>
    <xf numFmtId="168" fontId="28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17" applyFont="1" applyAlignment="1" applyProtection="1">
      <alignment horizontal="right" wrapText="1"/>
      <protection hidden="1"/>
    </xf>
    <xf numFmtId="0" fontId="25" fillId="0" borderId="0" xfId="117" applyFont="1" applyAlignment="1">
      <alignment horizontal="center" wrapText="1"/>
    </xf>
    <xf numFmtId="0" fontId="26" fillId="0" borderId="1" xfId="118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118" applyNumberFormat="1" applyFont="1" applyFill="1" applyBorder="1" applyAlignment="1" applyProtection="1">
      <alignment horizontal="center" wrapText="1"/>
      <protection hidden="1"/>
    </xf>
    <xf numFmtId="168" fontId="28" fillId="0" borderId="1" xfId="117" applyNumberFormat="1" applyFont="1" applyFill="1" applyBorder="1" applyAlignment="1" applyProtection="1">
      <alignment horizontal="center"/>
      <protection hidden="1"/>
    </xf>
    <xf numFmtId="0" fontId="27" fillId="0" borderId="1" xfId="116" applyNumberFormat="1" applyFont="1" applyFill="1" applyBorder="1" applyAlignment="1" applyProtection="1">
      <alignment horizontal="center" wrapText="1"/>
      <protection hidden="1"/>
    </xf>
    <xf numFmtId="168" fontId="28" fillId="0" borderId="3" xfId="1" applyNumberFormat="1" applyFont="1" applyFill="1" applyBorder="1" applyAlignment="1" applyProtection="1">
      <alignment horizontal="center"/>
      <protection hidden="1"/>
    </xf>
    <xf numFmtId="168" fontId="28" fillId="0" borderId="4" xfId="1" applyNumberFormat="1" applyFont="1" applyFill="1" applyBorder="1" applyAlignment="1" applyProtection="1">
      <alignment horizontal="center"/>
      <protection hidden="1"/>
    </xf>
    <xf numFmtId="168" fontId="28" fillId="0" borderId="5" xfId="1" applyNumberFormat="1" applyFont="1" applyFill="1" applyBorder="1" applyAlignment="1" applyProtection="1">
      <alignment horizontal="center"/>
      <protection hidden="1"/>
    </xf>
    <xf numFmtId="0" fontId="33" fillId="0" borderId="0" xfId="7" applyFont="1" applyFill="1" applyBorder="1" applyAlignment="1">
      <alignment horizontal="center" vertical="center" wrapText="1"/>
    </xf>
    <xf numFmtId="0" fontId="16" fillId="0" borderId="10" xfId="7" applyFont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28" fillId="0" borderId="10" xfId="120" applyFont="1" applyBorder="1" applyAlignment="1">
      <alignment horizontal="center" vertical="center" wrapText="1"/>
    </xf>
    <xf numFmtId="0" fontId="28" fillId="0" borderId="2" xfId="120" applyFont="1" applyBorder="1" applyAlignment="1">
      <alignment horizontal="center" vertical="center" wrapText="1"/>
    </xf>
    <xf numFmtId="0" fontId="28" fillId="0" borderId="3" xfId="120" applyFont="1" applyBorder="1" applyAlignment="1">
      <alignment horizontal="center" vertical="center" wrapText="1"/>
    </xf>
    <xf numFmtId="0" fontId="28" fillId="0" borderId="4" xfId="120" applyFont="1" applyBorder="1" applyAlignment="1">
      <alignment horizontal="center" vertical="center" wrapText="1"/>
    </xf>
    <xf numFmtId="0" fontId="28" fillId="0" borderId="5" xfId="120" applyFont="1" applyBorder="1" applyAlignment="1">
      <alignment horizontal="center" vertical="center" wrapText="1"/>
    </xf>
    <xf numFmtId="0" fontId="2" fillId="0" borderId="0" xfId="55" applyFont="1" applyAlignment="1">
      <alignment horizontal="right"/>
    </xf>
    <xf numFmtId="0" fontId="22" fillId="0" borderId="0" xfId="0" applyFont="1" applyAlignment="1">
      <alignment horizontal="left" readingOrder="2"/>
    </xf>
    <xf numFmtId="0" fontId="22" fillId="0" borderId="0" xfId="0" applyFont="1" applyAlignment="1">
      <alignment horizontal="left" wrapText="1" readingOrder="2"/>
    </xf>
    <xf numFmtId="0" fontId="45" fillId="0" borderId="0" xfId="7" applyFont="1" applyFill="1" applyAlignment="1">
      <alignment horizontal="center" vertical="center" wrapText="1"/>
    </xf>
    <xf numFmtId="0" fontId="25" fillId="0" borderId="0" xfId="7" applyFont="1" applyFill="1" applyAlignment="1">
      <alignment horizontal="center" wrapText="1"/>
    </xf>
    <xf numFmtId="0" fontId="35" fillId="0" borderId="0" xfId="7" applyFont="1" applyAlignment="1">
      <alignment wrapText="1"/>
    </xf>
    <xf numFmtId="0" fontId="25" fillId="0" borderId="0" xfId="6" applyFont="1" applyAlignment="1">
      <alignment horizontal="center" wrapText="1"/>
    </xf>
    <xf numFmtId="0" fontId="29" fillId="0" borderId="0" xfId="7" applyFont="1" applyAlignment="1">
      <alignment horizontal="center" wrapText="1"/>
    </xf>
    <xf numFmtId="0" fontId="5" fillId="0" borderId="6" xfId="6" applyFont="1" applyBorder="1" applyAlignment="1">
      <alignment horizontal="right"/>
    </xf>
    <xf numFmtId="0" fontId="28" fillId="0" borderId="10" xfId="6" applyFont="1" applyBorder="1" applyAlignment="1">
      <alignment horizontal="center" vertical="center" wrapText="1"/>
    </xf>
    <xf numFmtId="0" fontId="28" fillId="0" borderId="2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 readingOrder="2"/>
    </xf>
    <xf numFmtId="0" fontId="5" fillId="0" borderId="11" xfId="6" applyFont="1" applyBorder="1" applyAlignment="1">
      <alignment horizontal="right"/>
    </xf>
  </cellXfs>
  <cellStyles count="121">
    <cellStyle name="Excel Built-in Обычный 10" xfId="6"/>
    <cellStyle name="Гиперссылка" xfId="54" builtinId="8"/>
    <cellStyle name="Обычный" xfId="0" builtinId="0"/>
    <cellStyle name="Обычный 10" xfId="7"/>
    <cellStyle name="Обычный 11" xfId="8"/>
    <cellStyle name="Обычный 18" xfId="66"/>
    <cellStyle name="Обычный 2" xfId="1"/>
    <cellStyle name="Обычный 2 10" xfId="2"/>
    <cellStyle name="Обычный 2 10 2" xfId="9"/>
    <cellStyle name="Обычный 2 10 3" xfId="56"/>
    <cellStyle name="Обычный 2 10 3 2" xfId="117"/>
    <cellStyle name="Обычный 2 11" xfId="10"/>
    <cellStyle name="Обычный 2 11 2" xfId="3"/>
    <cellStyle name="Обычный 2 11 2 2" xfId="55"/>
    <cellStyle name="Обычный 2 11 3" xfId="4"/>
    <cellStyle name="Обычный 2 11 4" xfId="11"/>
    <cellStyle name="Обычный 2 11 4 2" xfId="12"/>
    <cellStyle name="Обычный 2 11 5" xfId="13"/>
    <cellStyle name="Обычный 2 12" xfId="14"/>
    <cellStyle name="Обычный 2 12 2" xfId="15"/>
    <cellStyle name="Обычный 2 12 3" xfId="16"/>
    <cellStyle name="Обычный 2 12 3 2" xfId="17"/>
    <cellStyle name="Обычный 2 12 3 2 2" xfId="18"/>
    <cellStyle name="Обычный 2 12 3 2 2 2" xfId="19"/>
    <cellStyle name="Обычный 2 13" xfId="20"/>
    <cellStyle name="Обычный 2 14" xfId="21"/>
    <cellStyle name="Обычный 2 14 2" xfId="22"/>
    <cellStyle name="Обычный 2 14 2 2" xfId="23"/>
    <cellStyle name="Обычный 2 14 3" xfId="24"/>
    <cellStyle name="Обычный 2 15" xfId="25"/>
    <cellStyle name="Обычный 2 15 2" xfId="26"/>
    <cellStyle name="Обычный 2 16" xfId="27"/>
    <cellStyle name="Обычный 2 17" xfId="28"/>
    <cellStyle name="Обычный 2 18" xfId="29"/>
    <cellStyle name="Обычный 2 19" xfId="30"/>
    <cellStyle name="Обычный 2 2" xfId="31"/>
    <cellStyle name="Обычный 2 20" xfId="57"/>
    <cellStyle name="Обычный 2 20 2" xfId="67"/>
    <cellStyle name="Обычный 2 21" xfId="58"/>
    <cellStyle name="Обычный 2 22" xfId="59"/>
    <cellStyle name="Обычный 2 22 2" xfId="68"/>
    <cellStyle name="Обычный 2 22 3" xfId="69"/>
    <cellStyle name="Обычный 2 22 4" xfId="70"/>
    <cellStyle name="Обычный 2 22 5" xfId="71"/>
    <cellStyle name="Обычный 2 23" xfId="60"/>
    <cellStyle name="Обычный 2 24" xfId="61"/>
    <cellStyle name="Обычный 2 25" xfId="62"/>
    <cellStyle name="Обычный 2 26" xfId="63"/>
    <cellStyle name="Обычный 2 27" xfId="64"/>
    <cellStyle name="Обычный 2 28" xfId="72"/>
    <cellStyle name="Обычный 2 29" xfId="73"/>
    <cellStyle name="Обычный 2 3" xfId="32"/>
    <cellStyle name="Обычный 2 30" xfId="74"/>
    <cellStyle name="Обычный 2 31" xfId="75"/>
    <cellStyle name="Обычный 2 32" xfId="76"/>
    <cellStyle name="Обычный 2 33" xfId="77"/>
    <cellStyle name="Обычный 2 34" xfId="78"/>
    <cellStyle name="Обычный 2 35" xfId="79"/>
    <cellStyle name="Обычный 2 36" xfId="80"/>
    <cellStyle name="Обычный 2 37" xfId="81"/>
    <cellStyle name="Обычный 2 38" xfId="82"/>
    <cellStyle name="Обычный 2 39" xfId="65"/>
    <cellStyle name="Обычный 2 4" xfId="33"/>
    <cellStyle name="Обычный 2 40" xfId="104"/>
    <cellStyle name="Обычный 2 40 2" xfId="106"/>
    <cellStyle name="Обычный 2 40 3" xfId="107"/>
    <cellStyle name="Обычный 2 40 3 2" xfId="119"/>
    <cellStyle name="Обычный 2 41" xfId="105"/>
    <cellStyle name="Обычный 2 41 2" xfId="115"/>
    <cellStyle name="Обычный 2 42" xfId="108"/>
    <cellStyle name="Обычный 2 43" xfId="109"/>
    <cellStyle name="Обычный 2 44" xfId="110"/>
    <cellStyle name="Обычный 2 45" xfId="111"/>
    <cellStyle name="Обычный 2 46" xfId="112"/>
    <cellStyle name="Обычный 2 47" xfId="113"/>
    <cellStyle name="Обычный 2 48" xfId="114"/>
    <cellStyle name="Обычный 2 5" xfId="34"/>
    <cellStyle name="Обычный 2 6" xfId="35"/>
    <cellStyle name="Обычный 2 7" xfId="36"/>
    <cellStyle name="Обычный 2 8" xfId="37"/>
    <cellStyle name="Обычный 2 9" xfId="38"/>
    <cellStyle name="Обычный 3" xfId="5"/>
    <cellStyle name="Обычный 3 10" xfId="83"/>
    <cellStyle name="Обычный 3 11" xfId="84"/>
    <cellStyle name="Обычный 3 12" xfId="85"/>
    <cellStyle name="Обычный 3 2" xfId="39"/>
    <cellStyle name="Обычный 3 2 10" xfId="86"/>
    <cellStyle name="Обычный 3 2 11" xfId="87"/>
    <cellStyle name="Обычный 3 2 12" xfId="88"/>
    <cellStyle name="Обычный 3 2 2" xfId="89"/>
    <cellStyle name="Обычный 3 2 3" xfId="90"/>
    <cellStyle name="Обычный 3 2 4" xfId="91"/>
    <cellStyle name="Обычный 3 2 5" xfId="92"/>
    <cellStyle name="Обычный 3 2 6" xfId="93"/>
    <cellStyle name="Обычный 3 2 7" xfId="94"/>
    <cellStyle name="Обычный 3 2 8" xfId="95"/>
    <cellStyle name="Обычный 3 2 9" xfId="96"/>
    <cellStyle name="Обычный 3 3" xfId="97"/>
    <cellStyle name="Обычный 3 4" xfId="98"/>
    <cellStyle name="Обычный 3 5" xfId="99"/>
    <cellStyle name="Обычный 3 6" xfId="100"/>
    <cellStyle name="Обычный 3 7" xfId="101"/>
    <cellStyle name="Обычный 3 8" xfId="102"/>
    <cellStyle name="Обычный 3 9" xfId="103"/>
    <cellStyle name="Обычный 4" xfId="40"/>
    <cellStyle name="Обычный 4 2" xfId="41"/>
    <cellStyle name="Обычный 4 3" xfId="42"/>
    <cellStyle name="Обычный 4 3 2" xfId="43"/>
    <cellStyle name="Обычный 4 3_дотация районная ноябрь на 18-20" xfId="44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Обычный_tmp" xfId="116"/>
    <cellStyle name="Обычный_tmp 2" xfId="118"/>
    <cellStyle name="Обычный_Лист1" xfId="120"/>
    <cellStyle name="Обычный_Лист1 2" xfId="50"/>
    <cellStyle name="Стиль 1" xfId="51"/>
    <cellStyle name="Стиль 1 2" xfId="52"/>
    <cellStyle name="Финансовый 2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60620" y="117348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92015" y="38100"/>
          <a:ext cx="3381374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2019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2020 и 2021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21.12.2018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254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2</xdr:col>
      <xdr:colOff>1029315</xdr:colOff>
      <xdr:row>8</xdr:row>
      <xdr:rowOff>30726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41582" y="0"/>
          <a:ext cx="2955515" cy="1413387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30.10.2019 № 10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5</xdr:row>
      <xdr:rowOff>15240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94860" y="0"/>
          <a:ext cx="3649980" cy="10896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Приложение № 10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от 30.10.2019 №  10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2063750</xdr:colOff>
      <xdr:row>0</xdr:row>
      <xdr:rowOff>0</xdr:rowOff>
    </xdr:from>
    <xdr:to>
      <xdr:col>4</xdr:col>
      <xdr:colOff>0</xdr:colOff>
      <xdr:row>3</xdr:row>
      <xdr:rowOff>79375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62625" y="0"/>
          <a:ext cx="3032125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Приложение № 11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от 30.10.2019 №  10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2079625</xdr:colOff>
      <xdr:row>4</xdr:row>
      <xdr:rowOff>0</xdr:rowOff>
    </xdr:from>
    <xdr:to>
      <xdr:col>3</xdr:col>
      <xdr:colOff>1120775</xdr:colOff>
      <xdr:row>10</xdr:row>
      <xdr:rowOff>15875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778500" y="1444625"/>
          <a:ext cx="3390900" cy="1143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 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2019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2020 и 2021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21.12.2018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254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1151313</xdr:colOff>
      <xdr:row>9</xdr:row>
      <xdr:rowOff>1</xdr:rowOff>
    </xdr:from>
    <xdr:to>
      <xdr:col>3</xdr:col>
      <xdr:colOff>2632517</xdr:colOff>
      <xdr:row>13</xdr:row>
      <xdr:rowOff>113662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32638" y="1295401"/>
          <a:ext cx="3500504" cy="84708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518507</xdr:colOff>
      <xdr:row>9</xdr:row>
      <xdr:rowOff>0</xdr:rowOff>
    </xdr:from>
    <xdr:to>
      <xdr:col>3</xdr:col>
      <xdr:colOff>3338620</xdr:colOff>
      <xdr:row>16</xdr:row>
      <xdr:rowOff>68407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519132" y="1295400"/>
          <a:ext cx="2810588" cy="1401907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4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2019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2020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2021 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21.12.2018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254 </a:t>
          </a:r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3209925</xdr:colOff>
      <xdr:row>8</xdr:row>
      <xdr:rowOff>66675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524500" y="0"/>
          <a:ext cx="2686050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30.10.2019 № 10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2</xdr:row>
      <xdr:rowOff>91440</xdr:rowOff>
    </xdr:from>
    <xdr:to>
      <xdr:col>2</xdr:col>
      <xdr:colOff>2930719</xdr:colOff>
      <xdr:row>15</xdr:row>
      <xdr:rowOff>419100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53598" y="485283"/>
          <a:ext cx="2923099" cy="1492064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1"/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2604994</xdr:colOff>
      <xdr:row>6</xdr:row>
      <xdr:rowOff>159426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45978" y="0"/>
          <a:ext cx="2604994" cy="1306707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chemeClr val="tx1"/>
              </a:solidFill>
              <a:latin typeface="Times New Roman"/>
              <a:cs typeface="Times New Roman"/>
            </a:rPr>
            <a:t>Приложение № 3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30.10.2019 № 10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51370</xdr:colOff>
      <xdr:row>7</xdr:row>
      <xdr:rowOff>162674</xdr:rowOff>
    </xdr:from>
    <xdr:to>
      <xdr:col>2</xdr:col>
      <xdr:colOff>2919573</xdr:colOff>
      <xdr:row>14</xdr:row>
      <xdr:rowOff>100344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97348" y="1481191"/>
          <a:ext cx="2868203" cy="113632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2019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2020 и 2021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21.12.2018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254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657225</xdr:colOff>
      <xdr:row>6</xdr:row>
      <xdr:rowOff>139065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10100" y="0"/>
          <a:ext cx="2705100" cy="133921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30.10.2019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10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666750</xdr:colOff>
      <xdr:row>12</xdr:row>
      <xdr:rowOff>161925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10100" y="1400175"/>
          <a:ext cx="2714625" cy="11620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2019 год и на плановый период 2020 и 2021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21.12.2018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254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4048126</xdr:colOff>
      <xdr:row>6</xdr:row>
      <xdr:rowOff>180975</xdr:rowOff>
    </xdr:from>
    <xdr:to>
      <xdr:col>3</xdr:col>
      <xdr:colOff>760097</xdr:colOff>
      <xdr:row>13</xdr:row>
      <xdr:rowOff>304800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48126" y="1381125"/>
          <a:ext cx="2950846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21.12.2018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254</a:t>
          </a: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4076700</xdr:colOff>
      <xdr:row>0</xdr:row>
      <xdr:rowOff>0</xdr:rowOff>
    </xdr:from>
    <xdr:to>
      <xdr:col>3</xdr:col>
      <xdr:colOff>771525</xdr:colOff>
      <xdr:row>6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0"/>
          <a:ext cx="2933700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30.10.2019   №  10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790575</xdr:colOff>
      <xdr:row>6</xdr:row>
      <xdr:rowOff>45720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72000" y="0"/>
          <a:ext cx="3381375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30.10.2019 №  10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72000" y="1400175"/>
          <a:ext cx="3409950" cy="100012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2019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на плановый период 2020 и 2021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21.12.2018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254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8</xdr:row>
      <xdr:rowOff>0</xdr:rowOff>
    </xdr:from>
    <xdr:to>
      <xdr:col>5</xdr:col>
      <xdr:colOff>0</xdr:colOff>
      <xdr:row>14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97580" y="1402080"/>
          <a:ext cx="3009900" cy="11277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2019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2020 и 2021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21.12.2018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254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419101</xdr:colOff>
      <xdr:row>0</xdr:row>
      <xdr:rowOff>0</xdr:rowOff>
    </xdr:from>
    <xdr:to>
      <xdr:col>4</xdr:col>
      <xdr:colOff>669515</xdr:colOff>
      <xdr:row>7</xdr:row>
      <xdr:rowOff>79887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409951" y="0"/>
          <a:ext cx="2536414" cy="1413387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chemeClr val="tx1"/>
              </a:solidFill>
              <a:latin typeface="Times New Roman"/>
              <a:cs typeface="Times New Roman"/>
            </a:rPr>
            <a:t>Приложение № 7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30.10.2019 № 10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5</xdr:col>
      <xdr:colOff>1322070</xdr:colOff>
      <xdr:row>6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95160" y="0"/>
          <a:ext cx="2990850" cy="119824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Приложение № 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от 30.10.2019 №  10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0</xdr:row>
      <xdr:rowOff>0</xdr:rowOff>
    </xdr:from>
    <xdr:to>
      <xdr:col>8</xdr:col>
      <xdr:colOff>7619</xdr:colOff>
      <xdr:row>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61044" y="0"/>
          <a:ext cx="2878455" cy="120205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Приложение №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от 30.10.2019 №  10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SheetLayoutView="62" workbookViewId="0">
      <selection activeCell="C63" sqref="C63"/>
    </sheetView>
  </sheetViews>
  <sheetFormatPr defaultColWidth="9.109375" defaultRowHeight="13.2"/>
  <cols>
    <col min="1" max="1" width="68" style="1" customWidth="1"/>
    <col min="2" max="2" width="29.109375" style="1" customWidth="1"/>
    <col min="3" max="3" width="20.44140625" style="119" customWidth="1"/>
    <col min="4" max="4" width="9.109375" style="1"/>
    <col min="5" max="5" width="12.109375" style="1" bestFit="1" customWidth="1"/>
    <col min="6" max="256" width="9.109375" style="1"/>
    <col min="257" max="257" width="68" style="1" customWidth="1"/>
    <col min="258" max="258" width="29.109375" style="1" customWidth="1"/>
    <col min="259" max="259" width="20.33203125" style="1" customWidth="1"/>
    <col min="260" max="512" width="9.109375" style="1"/>
    <col min="513" max="513" width="68" style="1" customWidth="1"/>
    <col min="514" max="514" width="29.109375" style="1" customWidth="1"/>
    <col min="515" max="515" width="20.33203125" style="1" customWidth="1"/>
    <col min="516" max="768" width="9.109375" style="1"/>
    <col min="769" max="769" width="68" style="1" customWidth="1"/>
    <col min="770" max="770" width="29.109375" style="1" customWidth="1"/>
    <col min="771" max="771" width="20.33203125" style="1" customWidth="1"/>
    <col min="772" max="1024" width="9.109375" style="1"/>
    <col min="1025" max="1025" width="68" style="1" customWidth="1"/>
    <col min="1026" max="1026" width="29.109375" style="1" customWidth="1"/>
    <col min="1027" max="1027" width="20.33203125" style="1" customWidth="1"/>
    <col min="1028" max="1280" width="9.109375" style="1"/>
    <col min="1281" max="1281" width="68" style="1" customWidth="1"/>
    <col min="1282" max="1282" width="29.109375" style="1" customWidth="1"/>
    <col min="1283" max="1283" width="20.33203125" style="1" customWidth="1"/>
    <col min="1284" max="1536" width="9.109375" style="1"/>
    <col min="1537" max="1537" width="68" style="1" customWidth="1"/>
    <col min="1538" max="1538" width="29.109375" style="1" customWidth="1"/>
    <col min="1539" max="1539" width="20.33203125" style="1" customWidth="1"/>
    <col min="1540" max="1792" width="9.109375" style="1"/>
    <col min="1793" max="1793" width="68" style="1" customWidth="1"/>
    <col min="1794" max="1794" width="29.109375" style="1" customWidth="1"/>
    <col min="1795" max="1795" width="20.33203125" style="1" customWidth="1"/>
    <col min="1796" max="2048" width="9.109375" style="1"/>
    <col min="2049" max="2049" width="68" style="1" customWidth="1"/>
    <col min="2050" max="2050" width="29.109375" style="1" customWidth="1"/>
    <col min="2051" max="2051" width="20.33203125" style="1" customWidth="1"/>
    <col min="2052" max="2304" width="9.109375" style="1"/>
    <col min="2305" max="2305" width="68" style="1" customWidth="1"/>
    <col min="2306" max="2306" width="29.109375" style="1" customWidth="1"/>
    <col min="2307" max="2307" width="20.33203125" style="1" customWidth="1"/>
    <col min="2308" max="2560" width="9.109375" style="1"/>
    <col min="2561" max="2561" width="68" style="1" customWidth="1"/>
    <col min="2562" max="2562" width="29.109375" style="1" customWidth="1"/>
    <col min="2563" max="2563" width="20.33203125" style="1" customWidth="1"/>
    <col min="2564" max="2816" width="9.109375" style="1"/>
    <col min="2817" max="2817" width="68" style="1" customWidth="1"/>
    <col min="2818" max="2818" width="29.109375" style="1" customWidth="1"/>
    <col min="2819" max="2819" width="20.33203125" style="1" customWidth="1"/>
    <col min="2820" max="3072" width="9.109375" style="1"/>
    <col min="3073" max="3073" width="68" style="1" customWidth="1"/>
    <col min="3074" max="3074" width="29.109375" style="1" customWidth="1"/>
    <col min="3075" max="3075" width="20.33203125" style="1" customWidth="1"/>
    <col min="3076" max="3328" width="9.109375" style="1"/>
    <col min="3329" max="3329" width="68" style="1" customWidth="1"/>
    <col min="3330" max="3330" width="29.109375" style="1" customWidth="1"/>
    <col min="3331" max="3331" width="20.33203125" style="1" customWidth="1"/>
    <col min="3332" max="3584" width="9.109375" style="1"/>
    <col min="3585" max="3585" width="68" style="1" customWidth="1"/>
    <col min="3586" max="3586" width="29.109375" style="1" customWidth="1"/>
    <col min="3587" max="3587" width="20.33203125" style="1" customWidth="1"/>
    <col min="3588" max="3840" width="9.109375" style="1"/>
    <col min="3841" max="3841" width="68" style="1" customWidth="1"/>
    <col min="3842" max="3842" width="29.109375" style="1" customWidth="1"/>
    <col min="3843" max="3843" width="20.33203125" style="1" customWidth="1"/>
    <col min="3844" max="4096" width="9.109375" style="1"/>
    <col min="4097" max="4097" width="68" style="1" customWidth="1"/>
    <col min="4098" max="4098" width="29.109375" style="1" customWidth="1"/>
    <col min="4099" max="4099" width="20.33203125" style="1" customWidth="1"/>
    <col min="4100" max="4352" width="9.109375" style="1"/>
    <col min="4353" max="4353" width="68" style="1" customWidth="1"/>
    <col min="4354" max="4354" width="29.109375" style="1" customWidth="1"/>
    <col min="4355" max="4355" width="20.33203125" style="1" customWidth="1"/>
    <col min="4356" max="4608" width="9.109375" style="1"/>
    <col min="4609" max="4609" width="68" style="1" customWidth="1"/>
    <col min="4610" max="4610" width="29.109375" style="1" customWidth="1"/>
    <col min="4611" max="4611" width="20.33203125" style="1" customWidth="1"/>
    <col min="4612" max="4864" width="9.109375" style="1"/>
    <col min="4865" max="4865" width="68" style="1" customWidth="1"/>
    <col min="4866" max="4866" width="29.109375" style="1" customWidth="1"/>
    <col min="4867" max="4867" width="20.33203125" style="1" customWidth="1"/>
    <col min="4868" max="5120" width="9.109375" style="1"/>
    <col min="5121" max="5121" width="68" style="1" customWidth="1"/>
    <col min="5122" max="5122" width="29.109375" style="1" customWidth="1"/>
    <col min="5123" max="5123" width="20.33203125" style="1" customWidth="1"/>
    <col min="5124" max="5376" width="9.109375" style="1"/>
    <col min="5377" max="5377" width="68" style="1" customWidth="1"/>
    <col min="5378" max="5378" width="29.109375" style="1" customWidth="1"/>
    <col min="5379" max="5379" width="20.33203125" style="1" customWidth="1"/>
    <col min="5380" max="5632" width="9.109375" style="1"/>
    <col min="5633" max="5633" width="68" style="1" customWidth="1"/>
    <col min="5634" max="5634" width="29.109375" style="1" customWidth="1"/>
    <col min="5635" max="5635" width="20.33203125" style="1" customWidth="1"/>
    <col min="5636" max="5888" width="9.109375" style="1"/>
    <col min="5889" max="5889" width="68" style="1" customWidth="1"/>
    <col min="5890" max="5890" width="29.109375" style="1" customWidth="1"/>
    <col min="5891" max="5891" width="20.33203125" style="1" customWidth="1"/>
    <col min="5892" max="6144" width="9.109375" style="1"/>
    <col min="6145" max="6145" width="68" style="1" customWidth="1"/>
    <col min="6146" max="6146" width="29.109375" style="1" customWidth="1"/>
    <col min="6147" max="6147" width="20.33203125" style="1" customWidth="1"/>
    <col min="6148" max="6400" width="9.109375" style="1"/>
    <col min="6401" max="6401" width="68" style="1" customWidth="1"/>
    <col min="6402" max="6402" width="29.109375" style="1" customWidth="1"/>
    <col min="6403" max="6403" width="20.33203125" style="1" customWidth="1"/>
    <col min="6404" max="6656" width="9.109375" style="1"/>
    <col min="6657" max="6657" width="68" style="1" customWidth="1"/>
    <col min="6658" max="6658" width="29.109375" style="1" customWidth="1"/>
    <col min="6659" max="6659" width="20.33203125" style="1" customWidth="1"/>
    <col min="6660" max="6912" width="9.109375" style="1"/>
    <col min="6913" max="6913" width="68" style="1" customWidth="1"/>
    <col min="6914" max="6914" width="29.109375" style="1" customWidth="1"/>
    <col min="6915" max="6915" width="20.33203125" style="1" customWidth="1"/>
    <col min="6916" max="7168" width="9.109375" style="1"/>
    <col min="7169" max="7169" width="68" style="1" customWidth="1"/>
    <col min="7170" max="7170" width="29.109375" style="1" customWidth="1"/>
    <col min="7171" max="7171" width="20.33203125" style="1" customWidth="1"/>
    <col min="7172" max="7424" width="9.109375" style="1"/>
    <col min="7425" max="7425" width="68" style="1" customWidth="1"/>
    <col min="7426" max="7426" width="29.109375" style="1" customWidth="1"/>
    <col min="7427" max="7427" width="20.33203125" style="1" customWidth="1"/>
    <col min="7428" max="7680" width="9.109375" style="1"/>
    <col min="7681" max="7681" width="68" style="1" customWidth="1"/>
    <col min="7682" max="7682" width="29.109375" style="1" customWidth="1"/>
    <col min="7683" max="7683" width="20.33203125" style="1" customWidth="1"/>
    <col min="7684" max="7936" width="9.109375" style="1"/>
    <col min="7937" max="7937" width="68" style="1" customWidth="1"/>
    <col min="7938" max="7938" width="29.109375" style="1" customWidth="1"/>
    <col min="7939" max="7939" width="20.33203125" style="1" customWidth="1"/>
    <col min="7940" max="8192" width="9.109375" style="1"/>
    <col min="8193" max="8193" width="68" style="1" customWidth="1"/>
    <col min="8194" max="8194" width="29.109375" style="1" customWidth="1"/>
    <col min="8195" max="8195" width="20.33203125" style="1" customWidth="1"/>
    <col min="8196" max="8448" width="9.109375" style="1"/>
    <col min="8449" max="8449" width="68" style="1" customWidth="1"/>
    <col min="8450" max="8450" width="29.109375" style="1" customWidth="1"/>
    <col min="8451" max="8451" width="20.33203125" style="1" customWidth="1"/>
    <col min="8452" max="8704" width="9.109375" style="1"/>
    <col min="8705" max="8705" width="68" style="1" customWidth="1"/>
    <col min="8706" max="8706" width="29.109375" style="1" customWidth="1"/>
    <col min="8707" max="8707" width="20.33203125" style="1" customWidth="1"/>
    <col min="8708" max="8960" width="9.109375" style="1"/>
    <col min="8961" max="8961" width="68" style="1" customWidth="1"/>
    <col min="8962" max="8962" width="29.109375" style="1" customWidth="1"/>
    <col min="8963" max="8963" width="20.33203125" style="1" customWidth="1"/>
    <col min="8964" max="9216" width="9.109375" style="1"/>
    <col min="9217" max="9217" width="68" style="1" customWidth="1"/>
    <col min="9218" max="9218" width="29.109375" style="1" customWidth="1"/>
    <col min="9219" max="9219" width="20.33203125" style="1" customWidth="1"/>
    <col min="9220" max="9472" width="9.109375" style="1"/>
    <col min="9473" max="9473" width="68" style="1" customWidth="1"/>
    <col min="9474" max="9474" width="29.109375" style="1" customWidth="1"/>
    <col min="9475" max="9475" width="20.33203125" style="1" customWidth="1"/>
    <col min="9476" max="9728" width="9.109375" style="1"/>
    <col min="9729" max="9729" width="68" style="1" customWidth="1"/>
    <col min="9730" max="9730" width="29.109375" style="1" customWidth="1"/>
    <col min="9731" max="9731" width="20.33203125" style="1" customWidth="1"/>
    <col min="9732" max="9984" width="9.109375" style="1"/>
    <col min="9985" max="9985" width="68" style="1" customWidth="1"/>
    <col min="9986" max="9986" width="29.109375" style="1" customWidth="1"/>
    <col min="9987" max="9987" width="20.33203125" style="1" customWidth="1"/>
    <col min="9988" max="10240" width="9.109375" style="1"/>
    <col min="10241" max="10241" width="68" style="1" customWidth="1"/>
    <col min="10242" max="10242" width="29.109375" style="1" customWidth="1"/>
    <col min="10243" max="10243" width="20.33203125" style="1" customWidth="1"/>
    <col min="10244" max="10496" width="9.109375" style="1"/>
    <col min="10497" max="10497" width="68" style="1" customWidth="1"/>
    <col min="10498" max="10498" width="29.109375" style="1" customWidth="1"/>
    <col min="10499" max="10499" width="20.33203125" style="1" customWidth="1"/>
    <col min="10500" max="10752" width="9.109375" style="1"/>
    <col min="10753" max="10753" width="68" style="1" customWidth="1"/>
    <col min="10754" max="10754" width="29.109375" style="1" customWidth="1"/>
    <col min="10755" max="10755" width="20.33203125" style="1" customWidth="1"/>
    <col min="10756" max="11008" width="9.109375" style="1"/>
    <col min="11009" max="11009" width="68" style="1" customWidth="1"/>
    <col min="11010" max="11010" width="29.109375" style="1" customWidth="1"/>
    <col min="11011" max="11011" width="20.33203125" style="1" customWidth="1"/>
    <col min="11012" max="11264" width="9.109375" style="1"/>
    <col min="11265" max="11265" width="68" style="1" customWidth="1"/>
    <col min="11266" max="11266" width="29.109375" style="1" customWidth="1"/>
    <col min="11267" max="11267" width="20.33203125" style="1" customWidth="1"/>
    <col min="11268" max="11520" width="9.109375" style="1"/>
    <col min="11521" max="11521" width="68" style="1" customWidth="1"/>
    <col min="11522" max="11522" width="29.109375" style="1" customWidth="1"/>
    <col min="11523" max="11523" width="20.33203125" style="1" customWidth="1"/>
    <col min="11524" max="11776" width="9.109375" style="1"/>
    <col min="11777" max="11777" width="68" style="1" customWidth="1"/>
    <col min="11778" max="11778" width="29.109375" style="1" customWidth="1"/>
    <col min="11779" max="11779" width="20.33203125" style="1" customWidth="1"/>
    <col min="11780" max="12032" width="9.109375" style="1"/>
    <col min="12033" max="12033" width="68" style="1" customWidth="1"/>
    <col min="12034" max="12034" width="29.109375" style="1" customWidth="1"/>
    <col min="12035" max="12035" width="20.33203125" style="1" customWidth="1"/>
    <col min="12036" max="12288" width="9.109375" style="1"/>
    <col min="12289" max="12289" width="68" style="1" customWidth="1"/>
    <col min="12290" max="12290" width="29.109375" style="1" customWidth="1"/>
    <col min="12291" max="12291" width="20.33203125" style="1" customWidth="1"/>
    <col min="12292" max="12544" width="9.109375" style="1"/>
    <col min="12545" max="12545" width="68" style="1" customWidth="1"/>
    <col min="12546" max="12546" width="29.109375" style="1" customWidth="1"/>
    <col min="12547" max="12547" width="20.33203125" style="1" customWidth="1"/>
    <col min="12548" max="12800" width="9.109375" style="1"/>
    <col min="12801" max="12801" width="68" style="1" customWidth="1"/>
    <col min="12802" max="12802" width="29.109375" style="1" customWidth="1"/>
    <col min="12803" max="12803" width="20.33203125" style="1" customWidth="1"/>
    <col min="12804" max="13056" width="9.109375" style="1"/>
    <col min="13057" max="13057" width="68" style="1" customWidth="1"/>
    <col min="13058" max="13058" width="29.109375" style="1" customWidth="1"/>
    <col min="13059" max="13059" width="20.33203125" style="1" customWidth="1"/>
    <col min="13060" max="13312" width="9.109375" style="1"/>
    <col min="13313" max="13313" width="68" style="1" customWidth="1"/>
    <col min="13314" max="13314" width="29.109375" style="1" customWidth="1"/>
    <col min="13315" max="13315" width="20.33203125" style="1" customWidth="1"/>
    <col min="13316" max="13568" width="9.109375" style="1"/>
    <col min="13569" max="13569" width="68" style="1" customWidth="1"/>
    <col min="13570" max="13570" width="29.109375" style="1" customWidth="1"/>
    <col min="13571" max="13571" width="20.33203125" style="1" customWidth="1"/>
    <col min="13572" max="13824" width="9.109375" style="1"/>
    <col min="13825" max="13825" width="68" style="1" customWidth="1"/>
    <col min="13826" max="13826" width="29.109375" style="1" customWidth="1"/>
    <col min="13827" max="13827" width="20.33203125" style="1" customWidth="1"/>
    <col min="13828" max="14080" width="9.109375" style="1"/>
    <col min="14081" max="14081" width="68" style="1" customWidth="1"/>
    <col min="14082" max="14082" width="29.109375" style="1" customWidth="1"/>
    <col min="14083" max="14083" width="20.33203125" style="1" customWidth="1"/>
    <col min="14084" max="14336" width="9.109375" style="1"/>
    <col min="14337" max="14337" width="68" style="1" customWidth="1"/>
    <col min="14338" max="14338" width="29.109375" style="1" customWidth="1"/>
    <col min="14339" max="14339" width="20.33203125" style="1" customWidth="1"/>
    <col min="14340" max="14592" width="9.109375" style="1"/>
    <col min="14593" max="14593" width="68" style="1" customWidth="1"/>
    <col min="14594" max="14594" width="29.109375" style="1" customWidth="1"/>
    <col min="14595" max="14595" width="20.33203125" style="1" customWidth="1"/>
    <col min="14596" max="14848" width="9.109375" style="1"/>
    <col min="14849" max="14849" width="68" style="1" customWidth="1"/>
    <col min="14850" max="14850" width="29.109375" style="1" customWidth="1"/>
    <col min="14851" max="14851" width="20.33203125" style="1" customWidth="1"/>
    <col min="14852" max="15104" width="9.109375" style="1"/>
    <col min="15105" max="15105" width="68" style="1" customWidth="1"/>
    <col min="15106" max="15106" width="29.109375" style="1" customWidth="1"/>
    <col min="15107" max="15107" width="20.33203125" style="1" customWidth="1"/>
    <col min="15108" max="15360" width="9.109375" style="1"/>
    <col min="15361" max="15361" width="68" style="1" customWidth="1"/>
    <col min="15362" max="15362" width="29.109375" style="1" customWidth="1"/>
    <col min="15363" max="15363" width="20.33203125" style="1" customWidth="1"/>
    <col min="15364" max="15616" width="9.109375" style="1"/>
    <col min="15617" max="15617" width="68" style="1" customWidth="1"/>
    <col min="15618" max="15618" width="29.109375" style="1" customWidth="1"/>
    <col min="15619" max="15619" width="20.33203125" style="1" customWidth="1"/>
    <col min="15620" max="15872" width="9.109375" style="1"/>
    <col min="15873" max="15873" width="68" style="1" customWidth="1"/>
    <col min="15874" max="15874" width="29.109375" style="1" customWidth="1"/>
    <col min="15875" max="15875" width="20.33203125" style="1" customWidth="1"/>
    <col min="15876" max="16128" width="9.109375" style="1"/>
    <col min="16129" max="16129" width="68" style="1" customWidth="1"/>
    <col min="16130" max="16130" width="29.109375" style="1" customWidth="1"/>
    <col min="16131" max="16131" width="20.33203125" style="1" customWidth="1"/>
    <col min="16132" max="16384" width="9.109375" style="1"/>
  </cols>
  <sheetData>
    <row r="1" spans="1:2" ht="13.8">
      <c r="B1" s="53"/>
    </row>
    <row r="2" spans="1:2" ht="12" customHeight="1">
      <c r="B2" s="53"/>
    </row>
    <row r="3" spans="1:2" ht="13.8">
      <c r="B3" s="53"/>
    </row>
    <row r="4" spans="1:2" ht="13.8">
      <c r="B4" s="53"/>
    </row>
    <row r="16" spans="1:2" ht="9.75" customHeight="1">
      <c r="A16" s="3"/>
      <c r="B16" s="3"/>
    </row>
    <row r="17" spans="1:5" ht="21" customHeight="1">
      <c r="A17" s="252" t="s">
        <v>71</v>
      </c>
      <c r="B17" s="252"/>
      <c r="C17" s="252"/>
    </row>
    <row r="18" spans="1:5" ht="18" customHeight="1">
      <c r="A18" s="252"/>
      <c r="B18" s="252"/>
      <c r="C18" s="252"/>
    </row>
    <row r="19" spans="1:5" ht="15.6">
      <c r="A19" s="4"/>
      <c r="B19" s="5"/>
      <c r="C19" s="120" t="s">
        <v>3</v>
      </c>
    </row>
    <row r="20" spans="1:5" ht="48.75" customHeight="1">
      <c r="A20" s="6" t="s">
        <v>1</v>
      </c>
      <c r="B20" s="7" t="s">
        <v>4</v>
      </c>
      <c r="C20" s="121" t="s">
        <v>72</v>
      </c>
    </row>
    <row r="21" spans="1:5" ht="19.2" customHeight="1">
      <c r="A21" s="8" t="s">
        <v>5</v>
      </c>
      <c r="B21" s="6" t="s">
        <v>6</v>
      </c>
      <c r="C21" s="238">
        <f>C22+C26+C31+C35+C38+C44+C47+C50+C59+C24+C33</f>
        <v>137593.85867000002</v>
      </c>
      <c r="E21" s="9"/>
    </row>
    <row r="22" spans="1:5" s="10" customFormat="1" ht="16.2" customHeight="1">
      <c r="A22" s="8" t="s">
        <v>7</v>
      </c>
      <c r="B22" s="6" t="s">
        <v>8</v>
      </c>
      <c r="C22" s="238">
        <f>C23</f>
        <v>88575.6</v>
      </c>
      <c r="E22" s="51"/>
    </row>
    <row r="23" spans="1:5" s="10" customFormat="1" ht="16.2" customHeight="1">
      <c r="A23" s="50" t="s">
        <v>9</v>
      </c>
      <c r="B23" s="19" t="s">
        <v>10</v>
      </c>
      <c r="C23" s="239">
        <f>85575.6+3000</f>
        <v>88575.6</v>
      </c>
      <c r="E23" s="11"/>
    </row>
    <row r="24" spans="1:5" ht="32.4" customHeight="1">
      <c r="A24" s="15" t="s">
        <v>11</v>
      </c>
      <c r="B24" s="6" t="s">
        <v>12</v>
      </c>
      <c r="C24" s="238">
        <f>C25</f>
        <v>199</v>
      </c>
    </row>
    <row r="25" spans="1:5" s="2" customFormat="1" ht="32.4" customHeight="1">
      <c r="A25" s="14" t="s">
        <v>13</v>
      </c>
      <c r="B25" s="16" t="s">
        <v>14</v>
      </c>
      <c r="C25" s="240">
        <v>199</v>
      </c>
    </row>
    <row r="26" spans="1:5" s="10" customFormat="1" ht="19.2" customHeight="1">
      <c r="A26" s="17" t="s">
        <v>15</v>
      </c>
      <c r="B26" s="6" t="s">
        <v>16</v>
      </c>
      <c r="C26" s="238">
        <f>C27+C28+C29+C30</f>
        <v>8989.5411400000012</v>
      </c>
    </row>
    <row r="27" spans="1:5" s="10" customFormat="1" ht="30" customHeight="1">
      <c r="A27" s="18" t="s">
        <v>17</v>
      </c>
      <c r="B27" s="19" t="s">
        <v>18</v>
      </c>
      <c r="C27" s="239">
        <v>3798</v>
      </c>
    </row>
    <row r="28" spans="1:5" ht="24" customHeight="1">
      <c r="A28" s="20" t="s">
        <v>19</v>
      </c>
      <c r="B28" s="21" t="s">
        <v>20</v>
      </c>
      <c r="C28" s="241">
        <v>4468.6883399999997</v>
      </c>
    </row>
    <row r="29" spans="1:5" ht="15" customHeight="1">
      <c r="A29" s="22" t="s">
        <v>21</v>
      </c>
      <c r="B29" s="13" t="s">
        <v>22</v>
      </c>
      <c r="C29" s="242">
        <v>696.33280000000002</v>
      </c>
    </row>
    <row r="30" spans="1:5" ht="33" customHeight="1">
      <c r="A30" s="22" t="s">
        <v>114</v>
      </c>
      <c r="B30" s="13" t="s">
        <v>113</v>
      </c>
      <c r="C30" s="242">
        <f>26.52</f>
        <v>26.52</v>
      </c>
    </row>
    <row r="31" spans="1:5" s="10" customFormat="1" ht="18" customHeight="1">
      <c r="A31" s="23" t="s">
        <v>23</v>
      </c>
      <c r="B31" s="6" t="s">
        <v>24</v>
      </c>
      <c r="C31" s="238">
        <f>C32</f>
        <v>73</v>
      </c>
    </row>
    <row r="32" spans="1:5" s="25" customFormat="1" ht="30" customHeight="1">
      <c r="A32" s="22" t="s">
        <v>83</v>
      </c>
      <c r="B32" s="24" t="s">
        <v>82</v>
      </c>
      <c r="C32" s="242">
        <v>73</v>
      </c>
    </row>
    <row r="33" spans="1:3" s="25" customFormat="1" ht="32.25" customHeight="1">
      <c r="A33" s="27" t="s">
        <v>73</v>
      </c>
      <c r="B33" s="28" t="s">
        <v>74</v>
      </c>
      <c r="C33" s="243">
        <f>C34</f>
        <v>2.2588599999999999</v>
      </c>
    </row>
    <row r="34" spans="1:3" s="25" customFormat="1" ht="32.25" customHeight="1">
      <c r="A34" s="22" t="s">
        <v>84</v>
      </c>
      <c r="B34" s="24" t="s">
        <v>119</v>
      </c>
      <c r="C34" s="242">
        <v>2.2588599999999999</v>
      </c>
    </row>
    <row r="35" spans="1:3" s="10" customFormat="1" ht="43.5" customHeight="1">
      <c r="A35" s="23" t="s">
        <v>25</v>
      </c>
      <c r="B35" s="6" t="s">
        <v>26</v>
      </c>
      <c r="C35" s="238">
        <f>C36+C37</f>
        <v>18330.043799999999</v>
      </c>
    </row>
    <row r="36" spans="1:3" ht="75.75" customHeight="1">
      <c r="A36" s="12" t="s">
        <v>27</v>
      </c>
      <c r="B36" s="13" t="s">
        <v>28</v>
      </c>
      <c r="C36" s="239">
        <v>18324.281999999999</v>
      </c>
    </row>
    <row r="37" spans="1:3" ht="15.75" customHeight="1">
      <c r="A37" s="12" t="s">
        <v>120</v>
      </c>
      <c r="B37" s="13" t="s">
        <v>121</v>
      </c>
      <c r="C37" s="239">
        <v>5.7618</v>
      </c>
    </row>
    <row r="38" spans="1:3" s="29" customFormat="1" ht="13.5" customHeight="1">
      <c r="A38" s="27" t="s">
        <v>29</v>
      </c>
      <c r="B38" s="28" t="s">
        <v>30</v>
      </c>
      <c r="C38" s="238">
        <f>C39</f>
        <v>1618.65</v>
      </c>
    </row>
    <row r="39" spans="1:3" s="25" customFormat="1" ht="16.5" customHeight="1">
      <c r="A39" s="30" t="s">
        <v>31</v>
      </c>
      <c r="B39" s="24" t="s">
        <v>32</v>
      </c>
      <c r="C39" s="239">
        <f>C40+C41+C42+C43</f>
        <v>1618.65</v>
      </c>
    </row>
    <row r="40" spans="1:3" s="25" customFormat="1" ht="28.5" hidden="1" customHeight="1">
      <c r="A40" s="30" t="s">
        <v>33</v>
      </c>
      <c r="B40" s="24" t="s">
        <v>34</v>
      </c>
      <c r="C40" s="242">
        <v>101.75</v>
      </c>
    </row>
    <row r="41" spans="1:3" s="25" customFormat="1" ht="13.5" hidden="1" customHeight="1">
      <c r="A41" s="30" t="s">
        <v>35</v>
      </c>
      <c r="B41" s="24" t="s">
        <v>36</v>
      </c>
      <c r="C41" s="242">
        <v>0.66</v>
      </c>
    </row>
    <row r="42" spans="1:3" s="25" customFormat="1" ht="14.25" hidden="1" customHeight="1">
      <c r="A42" s="30" t="s">
        <v>75</v>
      </c>
      <c r="B42" s="24" t="s">
        <v>76</v>
      </c>
      <c r="C42" s="242">
        <v>825</v>
      </c>
    </row>
    <row r="43" spans="1:3" s="25" customFormat="1" ht="14.25" hidden="1" customHeight="1">
      <c r="A43" s="30" t="s">
        <v>77</v>
      </c>
      <c r="B43" s="24" t="s">
        <v>78</v>
      </c>
      <c r="C43" s="242">
        <v>691.24</v>
      </c>
    </row>
    <row r="44" spans="1:3" s="10" customFormat="1" ht="30" customHeight="1">
      <c r="A44" s="23" t="s">
        <v>37</v>
      </c>
      <c r="B44" s="6" t="s">
        <v>38</v>
      </c>
      <c r="C44" s="238">
        <f>C45+C46</f>
        <v>16148.946769999999</v>
      </c>
    </row>
    <row r="45" spans="1:3" s="25" customFormat="1" ht="19.5" customHeight="1">
      <c r="A45" s="12" t="s">
        <v>80</v>
      </c>
      <c r="B45" s="24" t="s">
        <v>39</v>
      </c>
      <c r="C45" s="239">
        <f>14365.471+9.5</f>
        <v>14374.971</v>
      </c>
    </row>
    <row r="46" spans="1:3" s="25" customFormat="1" ht="18.75" customHeight="1">
      <c r="A46" s="12" t="s">
        <v>81</v>
      </c>
      <c r="B46" s="24" t="s">
        <v>79</v>
      </c>
      <c r="C46" s="239">
        <v>1773.97577</v>
      </c>
    </row>
    <row r="47" spans="1:3" s="10" customFormat="1" ht="29.25" customHeight="1">
      <c r="A47" s="23" t="s">
        <v>40</v>
      </c>
      <c r="B47" s="6" t="s">
        <v>41</v>
      </c>
      <c r="C47" s="238">
        <f>C49+C48</f>
        <v>2745.875</v>
      </c>
    </row>
    <row r="48" spans="1:3" s="10" customFormat="1" ht="74.25" customHeight="1">
      <c r="A48" s="31" t="s">
        <v>122</v>
      </c>
      <c r="B48" s="13" t="s">
        <v>123</v>
      </c>
      <c r="C48" s="239">
        <v>2190.875</v>
      </c>
    </row>
    <row r="49" spans="1:3" ht="28.5" customHeight="1">
      <c r="A49" s="31" t="s">
        <v>42</v>
      </c>
      <c r="B49" s="13" t="s">
        <v>43</v>
      </c>
      <c r="C49" s="239">
        <v>555</v>
      </c>
    </row>
    <row r="50" spans="1:3" s="10" customFormat="1" ht="15" customHeight="1">
      <c r="A50" s="23" t="s">
        <v>44</v>
      </c>
      <c r="B50" s="6" t="s">
        <v>45</v>
      </c>
      <c r="C50" s="238">
        <f>SUM(C51:C58)</f>
        <v>899.97846000000004</v>
      </c>
    </row>
    <row r="51" spans="1:3" ht="28.5" customHeight="1">
      <c r="A51" s="26" t="s">
        <v>46</v>
      </c>
      <c r="B51" s="13" t="s">
        <v>85</v>
      </c>
      <c r="C51" s="242">
        <f>28.5+8.2-3</f>
        <v>33.700000000000003</v>
      </c>
    </row>
    <row r="52" spans="1:3" ht="43.5" customHeight="1">
      <c r="A52" s="26" t="s">
        <v>720</v>
      </c>
      <c r="B52" s="13" t="s">
        <v>718</v>
      </c>
      <c r="C52" s="242">
        <v>3</v>
      </c>
    </row>
    <row r="53" spans="1:3" s="32" customFormat="1" ht="90" customHeight="1">
      <c r="A53" s="12" t="s">
        <v>47</v>
      </c>
      <c r="B53" s="13" t="s">
        <v>86</v>
      </c>
      <c r="C53" s="239">
        <v>60.5</v>
      </c>
    </row>
    <row r="54" spans="1:3" s="32" customFormat="1" ht="48.75" customHeight="1">
      <c r="A54" s="12" t="s">
        <v>48</v>
      </c>
      <c r="B54" s="13" t="s">
        <v>87</v>
      </c>
      <c r="C54" s="242">
        <v>81</v>
      </c>
    </row>
    <row r="55" spans="1:3" s="32" customFormat="1" ht="31.5" customHeight="1">
      <c r="A55" s="12" t="s">
        <v>128</v>
      </c>
      <c r="B55" s="13" t="s">
        <v>129</v>
      </c>
      <c r="C55" s="242">
        <v>13</v>
      </c>
    </row>
    <row r="56" spans="1:3" ht="13.8">
      <c r="A56" s="33" t="s">
        <v>49</v>
      </c>
      <c r="B56" s="24" t="s">
        <v>88</v>
      </c>
      <c r="C56" s="242">
        <v>95.015000000000001</v>
      </c>
    </row>
    <row r="57" spans="1:3" s="10" customFormat="1" ht="46.2" customHeight="1">
      <c r="A57" s="34" t="s">
        <v>50</v>
      </c>
      <c r="B57" s="24" t="s">
        <v>90</v>
      </c>
      <c r="C57" s="242">
        <v>36.6</v>
      </c>
    </row>
    <row r="58" spans="1:3" s="10" customFormat="1" ht="32.4" customHeight="1">
      <c r="A58" s="34" t="s">
        <v>91</v>
      </c>
      <c r="B58" s="13" t="s">
        <v>89</v>
      </c>
      <c r="C58" s="239">
        <v>577.16345999999999</v>
      </c>
    </row>
    <row r="59" spans="1:3" s="10" customFormat="1" ht="13.8">
      <c r="A59" s="23" t="s">
        <v>51</v>
      </c>
      <c r="B59" s="6" t="s">
        <v>52</v>
      </c>
      <c r="C59" s="238">
        <f>C60+C61</f>
        <v>10.964639999999999</v>
      </c>
    </row>
    <row r="60" spans="1:3" ht="15" customHeight="1">
      <c r="A60" s="31" t="s">
        <v>53</v>
      </c>
      <c r="B60" s="13" t="s">
        <v>54</v>
      </c>
      <c r="C60" s="242">
        <v>0</v>
      </c>
    </row>
    <row r="61" spans="1:3" ht="15" customHeight="1">
      <c r="A61" s="31" t="s">
        <v>127</v>
      </c>
      <c r="B61" s="13" t="s">
        <v>126</v>
      </c>
      <c r="C61" s="242">
        <v>10.964639999999999</v>
      </c>
    </row>
    <row r="62" spans="1:3" ht="13.8">
      <c r="A62" s="23" t="s">
        <v>55</v>
      </c>
      <c r="B62" s="6" t="s">
        <v>56</v>
      </c>
      <c r="C62" s="238">
        <f>C63+C82+C84</f>
        <v>1212711.43457</v>
      </c>
    </row>
    <row r="63" spans="1:3" s="10" customFormat="1" ht="30.75" customHeight="1">
      <c r="A63" s="23" t="s">
        <v>57</v>
      </c>
      <c r="B63" s="49" t="s">
        <v>92</v>
      </c>
      <c r="C63" s="238">
        <f>C64+C67+C73+C78</f>
        <v>1214095.87512</v>
      </c>
    </row>
    <row r="64" spans="1:3" s="10" customFormat="1" ht="20.399999999999999" customHeight="1">
      <c r="A64" s="35" t="s">
        <v>58</v>
      </c>
      <c r="B64" s="36" t="s">
        <v>93</v>
      </c>
      <c r="C64" s="238">
        <f>C65+C66</f>
        <v>198138.30000000002</v>
      </c>
    </row>
    <row r="65" spans="1:3" ht="13.8">
      <c r="A65" s="37" t="s">
        <v>96</v>
      </c>
      <c r="B65" s="38" t="s">
        <v>97</v>
      </c>
      <c r="C65" s="242">
        <v>134012.70000000001</v>
      </c>
    </row>
    <row r="66" spans="1:3" ht="27.6">
      <c r="A66" s="31" t="s">
        <v>106</v>
      </c>
      <c r="B66" s="13" t="s">
        <v>98</v>
      </c>
      <c r="C66" s="242">
        <v>64125.599999999999</v>
      </c>
    </row>
    <row r="67" spans="1:3" s="10" customFormat="1" ht="27.6">
      <c r="A67" s="31" t="s">
        <v>59</v>
      </c>
      <c r="B67" s="40" t="s">
        <v>94</v>
      </c>
      <c r="C67" s="238">
        <f>C72+C70+C71+C69+C68</f>
        <v>312062.74035999994</v>
      </c>
    </row>
    <row r="68" spans="1:3" s="10" customFormat="1" ht="27.6">
      <c r="A68" s="31" t="s">
        <v>130</v>
      </c>
      <c r="B68" s="13" t="s">
        <v>131</v>
      </c>
      <c r="C68" s="239">
        <v>20805.3</v>
      </c>
    </row>
    <row r="69" spans="1:3" s="10" customFormat="1" ht="27.6">
      <c r="A69" s="31" t="s">
        <v>124</v>
      </c>
      <c r="B69" s="13" t="s">
        <v>125</v>
      </c>
      <c r="C69" s="239">
        <v>1397.0491199999999</v>
      </c>
    </row>
    <row r="70" spans="1:3" s="10" customFormat="1" ht="27.6">
      <c r="A70" s="31" t="s">
        <v>115</v>
      </c>
      <c r="B70" s="13" t="s">
        <v>116</v>
      </c>
      <c r="C70" s="239">
        <v>1415.8372400000001</v>
      </c>
    </row>
    <row r="71" spans="1:3" s="10" customFormat="1" ht="27.6">
      <c r="A71" s="31" t="s">
        <v>117</v>
      </c>
      <c r="B71" s="13" t="s">
        <v>118</v>
      </c>
      <c r="C71" s="239">
        <v>104710.3</v>
      </c>
    </row>
    <row r="72" spans="1:3" s="10" customFormat="1" ht="13.8">
      <c r="A72" s="31" t="s">
        <v>60</v>
      </c>
      <c r="B72" s="13" t="s">
        <v>99</v>
      </c>
      <c r="C72" s="239">
        <v>183734.25399999999</v>
      </c>
    </row>
    <row r="73" spans="1:3" s="10" customFormat="1" ht="13.8">
      <c r="A73" s="39" t="s">
        <v>61</v>
      </c>
      <c r="B73" s="49" t="s">
        <v>95</v>
      </c>
      <c r="C73" s="244">
        <f>C74+C75+C77+C76</f>
        <v>688461.5</v>
      </c>
    </row>
    <row r="74" spans="1:3" s="10" customFormat="1" ht="37.5" customHeight="1">
      <c r="A74" s="41" t="s">
        <v>62</v>
      </c>
      <c r="B74" s="13" t="s">
        <v>100</v>
      </c>
      <c r="C74" s="245">
        <v>11155.5</v>
      </c>
    </row>
    <row r="75" spans="1:3" s="32" customFormat="1" ht="30" customHeight="1">
      <c r="A75" s="41" t="s">
        <v>107</v>
      </c>
      <c r="B75" s="13" t="s">
        <v>101</v>
      </c>
      <c r="C75" s="239">
        <v>23027.8</v>
      </c>
    </row>
    <row r="76" spans="1:3" s="32" customFormat="1" ht="63.75" customHeight="1">
      <c r="A76" s="37" t="s">
        <v>63</v>
      </c>
      <c r="B76" s="13" t="s">
        <v>102</v>
      </c>
      <c r="C76" s="239">
        <v>6.6</v>
      </c>
    </row>
    <row r="77" spans="1:3" s="32" customFormat="1" ht="13.8">
      <c r="A77" s="31" t="s">
        <v>64</v>
      </c>
      <c r="B77" s="13" t="s">
        <v>103</v>
      </c>
      <c r="C77" s="246">
        <v>654271.6</v>
      </c>
    </row>
    <row r="78" spans="1:3" s="10" customFormat="1" ht="16.5" customHeight="1">
      <c r="A78" s="23" t="s">
        <v>65</v>
      </c>
      <c r="B78" s="49" t="s">
        <v>104</v>
      </c>
      <c r="C78" s="238">
        <f>C79+C80+C81</f>
        <v>15433.33476</v>
      </c>
    </row>
    <row r="79" spans="1:3" ht="47.25" customHeight="1">
      <c r="A79" s="37" t="s">
        <v>108</v>
      </c>
      <c r="B79" s="24" t="s">
        <v>105</v>
      </c>
      <c r="C79" s="239">
        <f>1556.8278+8581.64803+194.83648+0.02245</f>
        <v>10333.33476</v>
      </c>
    </row>
    <row r="80" spans="1:3" ht="33" customHeight="1">
      <c r="A80" s="37" t="s">
        <v>133</v>
      </c>
      <c r="B80" s="24" t="s">
        <v>132</v>
      </c>
      <c r="C80" s="239">
        <v>100</v>
      </c>
    </row>
    <row r="81" spans="1:3" ht="20.25" customHeight="1">
      <c r="A81" s="37" t="s">
        <v>721</v>
      </c>
      <c r="B81" s="24" t="s">
        <v>719</v>
      </c>
      <c r="C81" s="239">
        <v>5000</v>
      </c>
    </row>
    <row r="82" spans="1:3" s="42" customFormat="1" ht="13.8">
      <c r="A82" s="23" t="s">
        <v>66</v>
      </c>
      <c r="B82" s="6" t="s">
        <v>67</v>
      </c>
      <c r="C82" s="247">
        <f>C83</f>
        <v>130</v>
      </c>
    </row>
    <row r="83" spans="1:3" s="44" customFormat="1" ht="32.25" customHeight="1">
      <c r="A83" s="43" t="s">
        <v>68</v>
      </c>
      <c r="B83" s="13" t="s">
        <v>112</v>
      </c>
      <c r="C83" s="248">
        <v>130</v>
      </c>
    </row>
    <row r="84" spans="1:3" s="44" customFormat="1" ht="20.25" customHeight="1">
      <c r="A84" s="54" t="s">
        <v>109</v>
      </c>
      <c r="B84" s="52" t="s">
        <v>110</v>
      </c>
      <c r="C84" s="249">
        <f>C86+C85</f>
        <v>-1514.44055</v>
      </c>
    </row>
    <row r="85" spans="1:3" s="44" customFormat="1" ht="45" customHeight="1">
      <c r="A85" s="43" t="s">
        <v>134</v>
      </c>
      <c r="B85" s="13" t="s">
        <v>135</v>
      </c>
      <c r="C85" s="248">
        <v>-16.484500000000001</v>
      </c>
    </row>
    <row r="86" spans="1:3" ht="30" customHeight="1">
      <c r="A86" s="31" t="s">
        <v>69</v>
      </c>
      <c r="B86" s="13" t="s">
        <v>111</v>
      </c>
      <c r="C86" s="248">
        <v>-1497.95605</v>
      </c>
    </row>
    <row r="87" spans="1:3" ht="13.8">
      <c r="A87" s="253" t="s">
        <v>70</v>
      </c>
      <c r="B87" s="253"/>
      <c r="C87" s="238">
        <f>C62+C21</f>
        <v>1350305.29324</v>
      </c>
    </row>
    <row r="88" spans="1:3" ht="13.8">
      <c r="A88" s="45"/>
      <c r="B88" s="46"/>
      <c r="C88" s="122"/>
    </row>
    <row r="89" spans="1:3" ht="13.8">
      <c r="A89" s="47" t="s">
        <v>2</v>
      </c>
      <c r="B89" s="254" t="s">
        <v>0</v>
      </c>
      <c r="C89" s="254"/>
    </row>
  </sheetData>
  <mergeCells count="3">
    <mergeCell ref="A17:C18"/>
    <mergeCell ref="A87:B87"/>
    <mergeCell ref="B89:C89"/>
  </mergeCells>
  <hyperlinks>
    <hyperlink ref="A25" r:id="rId1" display="http://www.consultant.ru/cons/cgi/online.cgi?req=doc&amp;base=LAW&amp;n=198941&amp;rnd=235642.187433877&amp;dst=100606&amp;fld=134"/>
    <hyperlink ref="A27" r:id="rId2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51181102362204722" footer="0"/>
  <pageSetup paperSize="9" scale="76" orientation="portrait" r:id="rId3"/>
  <headerFooter differentFirst="1" alignWithMargins="0">
    <oddHeader>&amp;C&amp;P</oddHead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6"/>
  <sheetViews>
    <sheetView zoomScale="75" zoomScaleNormal="75" workbookViewId="0">
      <selection activeCell="B7" sqref="B7"/>
    </sheetView>
  </sheetViews>
  <sheetFormatPr defaultRowHeight="13.2"/>
  <cols>
    <col min="1" max="1" width="67" style="1" customWidth="1"/>
    <col min="2" max="2" width="29.5546875" style="1" customWidth="1"/>
    <col min="3" max="3" width="23.6640625" style="1" customWidth="1"/>
    <col min="4" max="249" width="8.88671875" style="1"/>
    <col min="250" max="250" width="67" style="1" customWidth="1"/>
    <col min="251" max="251" width="29.5546875" style="1" customWidth="1"/>
    <col min="252" max="252" width="13.88671875" style="1" customWidth="1"/>
    <col min="253" max="505" width="8.88671875" style="1"/>
    <col min="506" max="506" width="67" style="1" customWidth="1"/>
    <col min="507" max="507" width="29.5546875" style="1" customWidth="1"/>
    <col min="508" max="508" width="13.88671875" style="1" customWidth="1"/>
    <col min="509" max="761" width="8.88671875" style="1"/>
    <col min="762" max="762" width="67" style="1" customWidth="1"/>
    <col min="763" max="763" width="29.5546875" style="1" customWidth="1"/>
    <col min="764" max="764" width="13.88671875" style="1" customWidth="1"/>
    <col min="765" max="1017" width="8.88671875" style="1"/>
    <col min="1018" max="1018" width="67" style="1" customWidth="1"/>
    <col min="1019" max="1019" width="29.5546875" style="1" customWidth="1"/>
    <col min="1020" max="1020" width="13.88671875" style="1" customWidth="1"/>
    <col min="1021" max="1273" width="8.88671875" style="1"/>
    <col min="1274" max="1274" width="67" style="1" customWidth="1"/>
    <col min="1275" max="1275" width="29.5546875" style="1" customWidth="1"/>
    <col min="1276" max="1276" width="13.88671875" style="1" customWidth="1"/>
    <col min="1277" max="1529" width="8.88671875" style="1"/>
    <col min="1530" max="1530" width="67" style="1" customWidth="1"/>
    <col min="1531" max="1531" width="29.5546875" style="1" customWidth="1"/>
    <col min="1532" max="1532" width="13.88671875" style="1" customWidth="1"/>
    <col min="1533" max="1785" width="8.88671875" style="1"/>
    <col min="1786" max="1786" width="67" style="1" customWidth="1"/>
    <col min="1787" max="1787" width="29.5546875" style="1" customWidth="1"/>
    <col min="1788" max="1788" width="13.88671875" style="1" customWidth="1"/>
    <col min="1789" max="2041" width="8.88671875" style="1"/>
    <col min="2042" max="2042" width="67" style="1" customWidth="1"/>
    <col min="2043" max="2043" width="29.5546875" style="1" customWidth="1"/>
    <col min="2044" max="2044" width="13.88671875" style="1" customWidth="1"/>
    <col min="2045" max="2297" width="8.88671875" style="1"/>
    <col min="2298" max="2298" width="67" style="1" customWidth="1"/>
    <col min="2299" max="2299" width="29.5546875" style="1" customWidth="1"/>
    <col min="2300" max="2300" width="13.88671875" style="1" customWidth="1"/>
    <col min="2301" max="2553" width="8.88671875" style="1"/>
    <col min="2554" max="2554" width="67" style="1" customWidth="1"/>
    <col min="2555" max="2555" width="29.5546875" style="1" customWidth="1"/>
    <col min="2556" max="2556" width="13.88671875" style="1" customWidth="1"/>
    <col min="2557" max="2809" width="8.88671875" style="1"/>
    <col min="2810" max="2810" width="67" style="1" customWidth="1"/>
    <col min="2811" max="2811" width="29.5546875" style="1" customWidth="1"/>
    <col min="2812" max="2812" width="13.88671875" style="1" customWidth="1"/>
    <col min="2813" max="3065" width="8.88671875" style="1"/>
    <col min="3066" max="3066" width="67" style="1" customWidth="1"/>
    <col min="3067" max="3067" width="29.5546875" style="1" customWidth="1"/>
    <col min="3068" max="3068" width="13.88671875" style="1" customWidth="1"/>
    <col min="3069" max="3321" width="8.88671875" style="1"/>
    <col min="3322" max="3322" width="67" style="1" customWidth="1"/>
    <col min="3323" max="3323" width="29.5546875" style="1" customWidth="1"/>
    <col min="3324" max="3324" width="13.88671875" style="1" customWidth="1"/>
    <col min="3325" max="3577" width="8.88671875" style="1"/>
    <col min="3578" max="3578" width="67" style="1" customWidth="1"/>
    <col min="3579" max="3579" width="29.5546875" style="1" customWidth="1"/>
    <col min="3580" max="3580" width="13.88671875" style="1" customWidth="1"/>
    <col min="3581" max="3833" width="8.88671875" style="1"/>
    <col min="3834" max="3834" width="67" style="1" customWidth="1"/>
    <col min="3835" max="3835" width="29.5546875" style="1" customWidth="1"/>
    <col min="3836" max="3836" width="13.88671875" style="1" customWidth="1"/>
    <col min="3837" max="4089" width="8.88671875" style="1"/>
    <col min="4090" max="4090" width="67" style="1" customWidth="1"/>
    <col min="4091" max="4091" width="29.5546875" style="1" customWidth="1"/>
    <col min="4092" max="4092" width="13.88671875" style="1" customWidth="1"/>
    <col min="4093" max="4345" width="8.88671875" style="1"/>
    <col min="4346" max="4346" width="67" style="1" customWidth="1"/>
    <col min="4347" max="4347" width="29.5546875" style="1" customWidth="1"/>
    <col min="4348" max="4348" width="13.88671875" style="1" customWidth="1"/>
    <col min="4349" max="4601" width="8.88671875" style="1"/>
    <col min="4602" max="4602" width="67" style="1" customWidth="1"/>
    <col min="4603" max="4603" width="29.5546875" style="1" customWidth="1"/>
    <col min="4604" max="4604" width="13.88671875" style="1" customWidth="1"/>
    <col min="4605" max="4857" width="8.88671875" style="1"/>
    <col min="4858" max="4858" width="67" style="1" customWidth="1"/>
    <col min="4859" max="4859" width="29.5546875" style="1" customWidth="1"/>
    <col min="4860" max="4860" width="13.88671875" style="1" customWidth="1"/>
    <col min="4861" max="5113" width="8.88671875" style="1"/>
    <col min="5114" max="5114" width="67" style="1" customWidth="1"/>
    <col min="5115" max="5115" width="29.5546875" style="1" customWidth="1"/>
    <col min="5116" max="5116" width="13.88671875" style="1" customWidth="1"/>
    <col min="5117" max="5369" width="8.88671875" style="1"/>
    <col min="5370" max="5370" width="67" style="1" customWidth="1"/>
    <col min="5371" max="5371" width="29.5546875" style="1" customWidth="1"/>
    <col min="5372" max="5372" width="13.88671875" style="1" customWidth="1"/>
    <col min="5373" max="5625" width="8.88671875" style="1"/>
    <col min="5626" max="5626" width="67" style="1" customWidth="1"/>
    <col min="5627" max="5627" width="29.5546875" style="1" customWidth="1"/>
    <col min="5628" max="5628" width="13.88671875" style="1" customWidth="1"/>
    <col min="5629" max="5881" width="8.88671875" style="1"/>
    <col min="5882" max="5882" width="67" style="1" customWidth="1"/>
    <col min="5883" max="5883" width="29.5546875" style="1" customWidth="1"/>
    <col min="5884" max="5884" width="13.88671875" style="1" customWidth="1"/>
    <col min="5885" max="6137" width="8.88671875" style="1"/>
    <col min="6138" max="6138" width="67" style="1" customWidth="1"/>
    <col min="6139" max="6139" width="29.5546875" style="1" customWidth="1"/>
    <col min="6140" max="6140" width="13.88671875" style="1" customWidth="1"/>
    <col min="6141" max="6393" width="8.88671875" style="1"/>
    <col min="6394" max="6394" width="67" style="1" customWidth="1"/>
    <col min="6395" max="6395" width="29.5546875" style="1" customWidth="1"/>
    <col min="6396" max="6396" width="13.88671875" style="1" customWidth="1"/>
    <col min="6397" max="6649" width="8.88671875" style="1"/>
    <col min="6650" max="6650" width="67" style="1" customWidth="1"/>
    <col min="6651" max="6651" width="29.5546875" style="1" customWidth="1"/>
    <col min="6652" max="6652" width="13.88671875" style="1" customWidth="1"/>
    <col min="6653" max="6905" width="8.88671875" style="1"/>
    <col min="6906" max="6906" width="67" style="1" customWidth="1"/>
    <col min="6907" max="6907" width="29.5546875" style="1" customWidth="1"/>
    <col min="6908" max="6908" width="13.88671875" style="1" customWidth="1"/>
    <col min="6909" max="7161" width="8.88671875" style="1"/>
    <col min="7162" max="7162" width="67" style="1" customWidth="1"/>
    <col min="7163" max="7163" width="29.5546875" style="1" customWidth="1"/>
    <col min="7164" max="7164" width="13.88671875" style="1" customWidth="1"/>
    <col min="7165" max="7417" width="8.88671875" style="1"/>
    <col min="7418" max="7418" width="67" style="1" customWidth="1"/>
    <col min="7419" max="7419" width="29.5546875" style="1" customWidth="1"/>
    <col min="7420" max="7420" width="13.88671875" style="1" customWidth="1"/>
    <col min="7421" max="7673" width="8.88671875" style="1"/>
    <col min="7674" max="7674" width="67" style="1" customWidth="1"/>
    <col min="7675" max="7675" width="29.5546875" style="1" customWidth="1"/>
    <col min="7676" max="7676" width="13.88671875" style="1" customWidth="1"/>
    <col min="7677" max="7929" width="8.88671875" style="1"/>
    <col min="7930" max="7930" width="67" style="1" customWidth="1"/>
    <col min="7931" max="7931" width="29.5546875" style="1" customWidth="1"/>
    <col min="7932" max="7932" width="13.88671875" style="1" customWidth="1"/>
    <col min="7933" max="8185" width="8.88671875" style="1"/>
    <col min="8186" max="8186" width="67" style="1" customWidth="1"/>
    <col min="8187" max="8187" width="29.5546875" style="1" customWidth="1"/>
    <col min="8188" max="8188" width="13.88671875" style="1" customWidth="1"/>
    <col min="8189" max="8441" width="8.88671875" style="1"/>
    <col min="8442" max="8442" width="67" style="1" customWidth="1"/>
    <col min="8443" max="8443" width="29.5546875" style="1" customWidth="1"/>
    <col min="8444" max="8444" width="13.88671875" style="1" customWidth="1"/>
    <col min="8445" max="8697" width="8.88671875" style="1"/>
    <col min="8698" max="8698" width="67" style="1" customWidth="1"/>
    <col min="8699" max="8699" width="29.5546875" style="1" customWidth="1"/>
    <col min="8700" max="8700" width="13.88671875" style="1" customWidth="1"/>
    <col min="8701" max="8953" width="8.88671875" style="1"/>
    <col min="8954" max="8954" width="67" style="1" customWidth="1"/>
    <col min="8955" max="8955" width="29.5546875" style="1" customWidth="1"/>
    <col min="8956" max="8956" width="13.88671875" style="1" customWidth="1"/>
    <col min="8957" max="9209" width="8.88671875" style="1"/>
    <col min="9210" max="9210" width="67" style="1" customWidth="1"/>
    <col min="9211" max="9211" width="29.5546875" style="1" customWidth="1"/>
    <col min="9212" max="9212" width="13.88671875" style="1" customWidth="1"/>
    <col min="9213" max="9465" width="8.88671875" style="1"/>
    <col min="9466" max="9466" width="67" style="1" customWidth="1"/>
    <col min="9467" max="9467" width="29.5546875" style="1" customWidth="1"/>
    <col min="9468" max="9468" width="13.88671875" style="1" customWidth="1"/>
    <col min="9469" max="9721" width="8.88671875" style="1"/>
    <col min="9722" max="9722" width="67" style="1" customWidth="1"/>
    <col min="9723" max="9723" width="29.5546875" style="1" customWidth="1"/>
    <col min="9724" max="9724" width="13.88671875" style="1" customWidth="1"/>
    <col min="9725" max="9977" width="8.88671875" style="1"/>
    <col min="9978" max="9978" width="67" style="1" customWidth="1"/>
    <col min="9979" max="9979" width="29.5546875" style="1" customWidth="1"/>
    <col min="9980" max="9980" width="13.88671875" style="1" customWidth="1"/>
    <col min="9981" max="10233" width="8.88671875" style="1"/>
    <col min="10234" max="10234" width="67" style="1" customWidth="1"/>
    <col min="10235" max="10235" width="29.5546875" style="1" customWidth="1"/>
    <col min="10236" max="10236" width="13.88671875" style="1" customWidth="1"/>
    <col min="10237" max="10489" width="8.88671875" style="1"/>
    <col min="10490" max="10490" width="67" style="1" customWidth="1"/>
    <col min="10491" max="10491" width="29.5546875" style="1" customWidth="1"/>
    <col min="10492" max="10492" width="13.88671875" style="1" customWidth="1"/>
    <col min="10493" max="10745" width="8.88671875" style="1"/>
    <col min="10746" max="10746" width="67" style="1" customWidth="1"/>
    <col min="10747" max="10747" width="29.5546875" style="1" customWidth="1"/>
    <col min="10748" max="10748" width="13.88671875" style="1" customWidth="1"/>
    <col min="10749" max="11001" width="8.88671875" style="1"/>
    <col min="11002" max="11002" width="67" style="1" customWidth="1"/>
    <col min="11003" max="11003" width="29.5546875" style="1" customWidth="1"/>
    <col min="11004" max="11004" width="13.88671875" style="1" customWidth="1"/>
    <col min="11005" max="11257" width="8.88671875" style="1"/>
    <col min="11258" max="11258" width="67" style="1" customWidth="1"/>
    <col min="11259" max="11259" width="29.5546875" style="1" customWidth="1"/>
    <col min="11260" max="11260" width="13.88671875" style="1" customWidth="1"/>
    <col min="11261" max="11513" width="8.88671875" style="1"/>
    <col min="11514" max="11514" width="67" style="1" customWidth="1"/>
    <col min="11515" max="11515" width="29.5546875" style="1" customWidth="1"/>
    <col min="11516" max="11516" width="13.88671875" style="1" customWidth="1"/>
    <col min="11517" max="11769" width="8.88671875" style="1"/>
    <col min="11770" max="11770" width="67" style="1" customWidth="1"/>
    <col min="11771" max="11771" width="29.5546875" style="1" customWidth="1"/>
    <col min="11772" max="11772" width="13.88671875" style="1" customWidth="1"/>
    <col min="11773" max="12025" width="8.88671875" style="1"/>
    <col min="12026" max="12026" width="67" style="1" customWidth="1"/>
    <col min="12027" max="12027" width="29.5546875" style="1" customWidth="1"/>
    <col min="12028" max="12028" width="13.88671875" style="1" customWidth="1"/>
    <col min="12029" max="12281" width="8.88671875" style="1"/>
    <col min="12282" max="12282" width="67" style="1" customWidth="1"/>
    <col min="12283" max="12283" width="29.5546875" style="1" customWidth="1"/>
    <col min="12284" max="12284" width="13.88671875" style="1" customWidth="1"/>
    <col min="12285" max="12537" width="8.88671875" style="1"/>
    <col min="12538" max="12538" width="67" style="1" customWidth="1"/>
    <col min="12539" max="12539" width="29.5546875" style="1" customWidth="1"/>
    <col min="12540" max="12540" width="13.88671875" style="1" customWidth="1"/>
    <col min="12541" max="12793" width="8.88671875" style="1"/>
    <col min="12794" max="12794" width="67" style="1" customWidth="1"/>
    <col min="12795" max="12795" width="29.5546875" style="1" customWidth="1"/>
    <col min="12796" max="12796" width="13.88671875" style="1" customWidth="1"/>
    <col min="12797" max="13049" width="8.88671875" style="1"/>
    <col min="13050" max="13050" width="67" style="1" customWidth="1"/>
    <col min="13051" max="13051" width="29.5546875" style="1" customWidth="1"/>
    <col min="13052" max="13052" width="13.88671875" style="1" customWidth="1"/>
    <col min="13053" max="13305" width="8.88671875" style="1"/>
    <col min="13306" max="13306" width="67" style="1" customWidth="1"/>
    <col min="13307" max="13307" width="29.5546875" style="1" customWidth="1"/>
    <col min="13308" max="13308" width="13.88671875" style="1" customWidth="1"/>
    <col min="13309" max="13561" width="8.88671875" style="1"/>
    <col min="13562" max="13562" width="67" style="1" customWidth="1"/>
    <col min="13563" max="13563" width="29.5546875" style="1" customWidth="1"/>
    <col min="13564" max="13564" width="13.88671875" style="1" customWidth="1"/>
    <col min="13565" max="13817" width="8.88671875" style="1"/>
    <col min="13818" max="13818" width="67" style="1" customWidth="1"/>
    <col min="13819" max="13819" width="29.5546875" style="1" customWidth="1"/>
    <col min="13820" max="13820" width="13.88671875" style="1" customWidth="1"/>
    <col min="13821" max="14073" width="8.88671875" style="1"/>
    <col min="14074" max="14074" width="67" style="1" customWidth="1"/>
    <col min="14075" max="14075" width="29.5546875" style="1" customWidth="1"/>
    <col min="14076" max="14076" width="13.88671875" style="1" customWidth="1"/>
    <col min="14077" max="14329" width="8.88671875" style="1"/>
    <col min="14330" max="14330" width="67" style="1" customWidth="1"/>
    <col min="14331" max="14331" width="29.5546875" style="1" customWidth="1"/>
    <col min="14332" max="14332" width="13.88671875" style="1" customWidth="1"/>
    <col min="14333" max="14585" width="8.88671875" style="1"/>
    <col min="14586" max="14586" width="67" style="1" customWidth="1"/>
    <col min="14587" max="14587" width="29.5546875" style="1" customWidth="1"/>
    <col min="14588" max="14588" width="13.88671875" style="1" customWidth="1"/>
    <col min="14589" max="14841" width="8.88671875" style="1"/>
    <col min="14842" max="14842" width="67" style="1" customWidth="1"/>
    <col min="14843" max="14843" width="29.5546875" style="1" customWidth="1"/>
    <col min="14844" max="14844" width="13.88671875" style="1" customWidth="1"/>
    <col min="14845" max="15097" width="8.88671875" style="1"/>
    <col min="15098" max="15098" width="67" style="1" customWidth="1"/>
    <col min="15099" max="15099" width="29.5546875" style="1" customWidth="1"/>
    <col min="15100" max="15100" width="13.88671875" style="1" customWidth="1"/>
    <col min="15101" max="15353" width="8.88671875" style="1"/>
    <col min="15354" max="15354" width="67" style="1" customWidth="1"/>
    <col min="15355" max="15355" width="29.5546875" style="1" customWidth="1"/>
    <col min="15356" max="15356" width="13.88671875" style="1" customWidth="1"/>
    <col min="15357" max="15609" width="8.88671875" style="1"/>
    <col min="15610" max="15610" width="67" style="1" customWidth="1"/>
    <col min="15611" max="15611" width="29.5546875" style="1" customWidth="1"/>
    <col min="15612" max="15612" width="13.88671875" style="1" customWidth="1"/>
    <col min="15613" max="15865" width="8.88671875" style="1"/>
    <col min="15866" max="15866" width="67" style="1" customWidth="1"/>
    <col min="15867" max="15867" width="29.5546875" style="1" customWidth="1"/>
    <col min="15868" max="15868" width="13.88671875" style="1" customWidth="1"/>
    <col min="15869" max="16121" width="8.88671875" style="1"/>
    <col min="16122" max="16122" width="67" style="1" customWidth="1"/>
    <col min="16123" max="16123" width="29.5546875" style="1" customWidth="1"/>
    <col min="16124" max="16124" width="13.88671875" style="1" customWidth="1"/>
    <col min="16125" max="16384" width="8.88671875" style="1"/>
  </cols>
  <sheetData>
    <row r="1" spans="1:3" ht="13.8">
      <c r="B1" s="295"/>
      <c r="C1" s="295"/>
    </row>
    <row r="2" spans="1:3" ht="13.8">
      <c r="B2" s="295"/>
      <c r="C2" s="295"/>
    </row>
    <row r="3" spans="1:3" ht="13.8">
      <c r="B3" s="296"/>
      <c r="C3" s="296"/>
    </row>
    <row r="4" spans="1:3" ht="29.4" customHeight="1">
      <c r="B4" s="53"/>
      <c r="C4" s="93"/>
    </row>
    <row r="5" spans="1:3" ht="21.6" customHeight="1">
      <c r="B5" s="53"/>
      <c r="C5" s="93"/>
    </row>
    <row r="6" spans="1:3" ht="13.8">
      <c r="B6" s="53" t="s">
        <v>666</v>
      </c>
      <c r="C6" s="93"/>
    </row>
    <row r="7" spans="1:3" ht="13.8">
      <c r="B7" s="53" t="s">
        <v>667</v>
      </c>
      <c r="C7" s="93"/>
    </row>
    <row r="8" spans="1:3" ht="13.8">
      <c r="B8" s="53" t="s">
        <v>668</v>
      </c>
      <c r="C8" s="93"/>
    </row>
    <row r="9" spans="1:3" ht="13.8">
      <c r="B9" s="53" t="s">
        <v>669</v>
      </c>
      <c r="C9" s="93"/>
    </row>
    <row r="10" spans="1:3" ht="13.8">
      <c r="B10" s="53" t="s">
        <v>670</v>
      </c>
      <c r="C10" s="93"/>
    </row>
    <row r="11" spans="1:3" ht="13.8">
      <c r="B11" s="53" t="s">
        <v>671</v>
      </c>
      <c r="C11" s="93"/>
    </row>
    <row r="13" spans="1:3" ht="35.25" customHeight="1">
      <c r="A13" s="300" t="s">
        <v>672</v>
      </c>
      <c r="B13" s="301"/>
      <c r="C13" s="301"/>
    </row>
    <row r="14" spans="1:3" ht="13.8">
      <c r="B14" s="302" t="s">
        <v>673</v>
      </c>
      <c r="C14" s="302"/>
    </row>
    <row r="15" spans="1:3" ht="15.6">
      <c r="A15" s="94" t="s">
        <v>1</v>
      </c>
      <c r="B15" s="94" t="s">
        <v>138</v>
      </c>
      <c r="C15" s="94" t="s">
        <v>674</v>
      </c>
    </row>
    <row r="16" spans="1:3" ht="15.6">
      <c r="A16" s="95" t="s">
        <v>675</v>
      </c>
      <c r="B16" s="96" t="s">
        <v>676</v>
      </c>
      <c r="C16" s="97">
        <f>C17+C20+C25+C34</f>
        <v>12323.239890000081</v>
      </c>
    </row>
    <row r="17" spans="1:3" ht="31.2">
      <c r="A17" s="95" t="s">
        <v>677</v>
      </c>
      <c r="B17" s="96" t="s">
        <v>678</v>
      </c>
      <c r="C17" s="97">
        <f>C18</f>
        <v>7089.2927399999999</v>
      </c>
    </row>
    <row r="18" spans="1:3" ht="31.2">
      <c r="A18" s="98" t="s">
        <v>679</v>
      </c>
      <c r="B18" s="99" t="s">
        <v>680</v>
      </c>
      <c r="C18" s="100">
        <f>C19</f>
        <v>7089.2927399999999</v>
      </c>
    </row>
    <row r="19" spans="1:3" ht="31.2">
      <c r="A19" s="101" t="s">
        <v>681</v>
      </c>
      <c r="B19" s="99" t="s">
        <v>682</v>
      </c>
      <c r="C19" s="100">
        <v>7089.2927399999999</v>
      </c>
    </row>
    <row r="20" spans="1:3" ht="31.2">
      <c r="A20" s="95" t="s">
        <v>683</v>
      </c>
      <c r="B20" s="96" t="s">
        <v>684</v>
      </c>
      <c r="C20" s="97">
        <f>C21+C23</f>
        <v>-842.52527999999995</v>
      </c>
    </row>
    <row r="21" spans="1:3" ht="31.2">
      <c r="A21" s="101" t="s">
        <v>685</v>
      </c>
      <c r="B21" s="102" t="s">
        <v>686</v>
      </c>
      <c r="C21" s="100">
        <f>C22</f>
        <v>0</v>
      </c>
    </row>
    <row r="22" spans="1:3" ht="46.8">
      <c r="A22" s="101" t="s">
        <v>687</v>
      </c>
      <c r="B22" s="102" t="s">
        <v>688</v>
      </c>
      <c r="C22" s="100">
        <v>0</v>
      </c>
    </row>
    <row r="23" spans="1:3" ht="46.8">
      <c r="A23" s="98" t="s">
        <v>689</v>
      </c>
      <c r="B23" s="99" t="s">
        <v>690</v>
      </c>
      <c r="C23" s="103">
        <f>C24</f>
        <v>-842.52527999999995</v>
      </c>
    </row>
    <row r="24" spans="1:3" ht="46.8">
      <c r="A24" s="98" t="s">
        <v>691</v>
      </c>
      <c r="B24" s="99" t="s">
        <v>692</v>
      </c>
      <c r="C24" s="179">
        <v>-842.52527999999995</v>
      </c>
    </row>
    <row r="25" spans="1:3" ht="31.2">
      <c r="A25" s="95" t="s">
        <v>693</v>
      </c>
      <c r="B25" s="96" t="s">
        <v>694</v>
      </c>
      <c r="C25" s="206">
        <f>C29+C33</f>
        <v>7076.4724300000817</v>
      </c>
    </row>
    <row r="26" spans="1:3" ht="15.6">
      <c r="A26" s="98" t="s">
        <v>695</v>
      </c>
      <c r="B26" s="99" t="s">
        <v>696</v>
      </c>
      <c r="C26" s="103">
        <f>C27</f>
        <v>-1357394.58598</v>
      </c>
    </row>
    <row r="27" spans="1:3" ht="15.6">
      <c r="A27" s="98" t="s">
        <v>697</v>
      </c>
      <c r="B27" s="99" t="s">
        <v>698</v>
      </c>
      <c r="C27" s="100">
        <f>C28</f>
        <v>-1357394.58598</v>
      </c>
    </row>
    <row r="28" spans="1:3" ht="15.6">
      <c r="A28" s="98" t="s">
        <v>699</v>
      </c>
      <c r="B28" s="99" t="s">
        <v>700</v>
      </c>
      <c r="C28" s="100">
        <f>C29</f>
        <v>-1357394.58598</v>
      </c>
    </row>
    <row r="29" spans="1:3" ht="31.2">
      <c r="A29" s="98" t="s">
        <v>701</v>
      </c>
      <c r="B29" s="99" t="s">
        <v>702</v>
      </c>
      <c r="C29" s="100">
        <f>-1350305.29324-7089.29274</f>
        <v>-1357394.58598</v>
      </c>
    </row>
    <row r="30" spans="1:3" ht="15.6">
      <c r="A30" s="98" t="s">
        <v>703</v>
      </c>
      <c r="B30" s="99" t="s">
        <v>704</v>
      </c>
      <c r="C30" s="100">
        <f>C31</f>
        <v>1364471.0584100001</v>
      </c>
    </row>
    <row r="31" spans="1:3" ht="15.6">
      <c r="A31" s="104" t="s">
        <v>705</v>
      </c>
      <c r="B31" s="105" t="s">
        <v>706</v>
      </c>
      <c r="C31" s="106">
        <f>C32</f>
        <v>1364471.0584100001</v>
      </c>
    </row>
    <row r="32" spans="1:3" ht="15.6">
      <c r="A32" s="104" t="s">
        <v>707</v>
      </c>
      <c r="B32" s="107" t="s">
        <v>708</v>
      </c>
      <c r="C32" s="108">
        <f>C33</f>
        <v>1364471.0584100001</v>
      </c>
    </row>
    <row r="33" spans="1:3" ht="31.2">
      <c r="A33" s="109" t="s">
        <v>709</v>
      </c>
      <c r="B33" s="110" t="s">
        <v>710</v>
      </c>
      <c r="C33" s="111">
        <f>1362628.53313+842.52528+1000</f>
        <v>1364471.0584100001</v>
      </c>
    </row>
    <row r="34" spans="1:3" ht="31.2">
      <c r="A34" s="112" t="s">
        <v>711</v>
      </c>
      <c r="B34" s="113" t="s">
        <v>712</v>
      </c>
      <c r="C34" s="180">
        <f>C35+C39</f>
        <v>-1000</v>
      </c>
    </row>
    <row r="35" spans="1:3" ht="31.2">
      <c r="A35" s="115" t="s">
        <v>713</v>
      </c>
      <c r="B35" s="113" t="s">
        <v>788</v>
      </c>
      <c r="C35" s="114">
        <v>0</v>
      </c>
    </row>
    <row r="36" spans="1:3" ht="31.2">
      <c r="A36" s="115" t="s">
        <v>714</v>
      </c>
      <c r="B36" s="113" t="s">
        <v>789</v>
      </c>
      <c r="C36" s="114">
        <v>0</v>
      </c>
    </row>
    <row r="37" spans="1:3" ht="46.8">
      <c r="A37" s="115" t="s">
        <v>715</v>
      </c>
      <c r="B37" s="113" t="s">
        <v>790</v>
      </c>
      <c r="C37" s="114">
        <v>0</v>
      </c>
    </row>
    <row r="38" spans="1:3" ht="46.8">
      <c r="A38" s="115" t="s">
        <v>716</v>
      </c>
      <c r="B38" s="113" t="s">
        <v>717</v>
      </c>
      <c r="C38" s="114">
        <v>0</v>
      </c>
    </row>
    <row r="39" spans="1:3" ht="31.2">
      <c r="A39" s="115" t="s">
        <v>791</v>
      </c>
      <c r="B39" s="113" t="s">
        <v>792</v>
      </c>
      <c r="C39" s="114">
        <f>C40</f>
        <v>-1000</v>
      </c>
    </row>
    <row r="40" spans="1:3" ht="33.6" customHeight="1">
      <c r="A40" s="115" t="s">
        <v>793</v>
      </c>
      <c r="B40" s="113" t="s">
        <v>792</v>
      </c>
      <c r="C40" s="114">
        <f>C41</f>
        <v>-1000</v>
      </c>
    </row>
    <row r="41" spans="1:3" ht="46.8">
      <c r="A41" s="115" t="s">
        <v>794</v>
      </c>
      <c r="B41" s="113" t="s">
        <v>795</v>
      </c>
      <c r="C41" s="114">
        <v>-1000</v>
      </c>
    </row>
    <row r="45" spans="1:3" ht="15.6">
      <c r="A45" s="116" t="s">
        <v>2</v>
      </c>
      <c r="C45" s="117" t="s">
        <v>0</v>
      </c>
    </row>
    <row r="46" spans="1:3">
      <c r="C46" s="118"/>
    </row>
  </sheetData>
  <mergeCells count="5">
    <mergeCell ref="B1:C1"/>
    <mergeCell ref="B2:C2"/>
    <mergeCell ref="B3:C3"/>
    <mergeCell ref="A13:C13"/>
    <mergeCell ref="B14:C1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activeCell="G3" sqref="G3"/>
    </sheetView>
  </sheetViews>
  <sheetFormatPr defaultColWidth="13.33203125" defaultRowHeight="13.2"/>
  <cols>
    <col min="1" max="1" width="55.44140625" style="1" customWidth="1"/>
    <col min="2" max="2" width="38.33203125" style="1" customWidth="1"/>
    <col min="3" max="3" width="26.88671875" style="1" customWidth="1"/>
    <col min="4" max="4" width="25" style="1" customWidth="1"/>
    <col min="5" max="16384" width="13.33203125" style="1"/>
  </cols>
  <sheetData>
    <row r="1" spans="1:4" ht="13.8">
      <c r="B1" s="183"/>
      <c r="C1" s="295"/>
      <c r="D1" s="295"/>
    </row>
    <row r="2" spans="1:4" ht="13.8">
      <c r="B2" s="183"/>
      <c r="C2" s="295"/>
      <c r="D2" s="295"/>
    </row>
    <row r="3" spans="1:4" ht="69.599999999999994" customHeight="1">
      <c r="B3" s="183"/>
      <c r="C3" s="296"/>
      <c r="D3" s="296"/>
    </row>
    <row r="4" spans="1:4" ht="13.8">
      <c r="B4" s="183"/>
      <c r="C4" s="181"/>
      <c r="D4" s="93"/>
    </row>
    <row r="5" spans="1:4" ht="13.8">
      <c r="B5" s="183"/>
      <c r="C5" s="181"/>
      <c r="D5" s="93"/>
    </row>
    <row r="6" spans="1:4" ht="13.8">
      <c r="B6" s="183"/>
      <c r="C6" s="181"/>
      <c r="D6" s="93"/>
    </row>
    <row r="7" spans="1:4" ht="13.8">
      <c r="B7" s="183"/>
      <c r="C7" s="181"/>
      <c r="D7" s="93"/>
    </row>
    <row r="8" spans="1:4" ht="13.8">
      <c r="B8" s="183"/>
      <c r="C8" s="237"/>
      <c r="D8" s="93"/>
    </row>
    <row r="9" spans="1:4" ht="13.95" customHeight="1">
      <c r="B9" s="183"/>
      <c r="C9" s="307"/>
      <c r="D9" s="307"/>
    </row>
    <row r="10" spans="1:4" ht="13.8">
      <c r="B10" s="183"/>
      <c r="C10" s="181"/>
      <c r="D10" s="93"/>
    </row>
    <row r="11" spans="1:4" ht="13.8">
      <c r="B11" s="183"/>
    </row>
    <row r="12" spans="1:4" ht="37.5" customHeight="1">
      <c r="A12" s="300" t="s">
        <v>812</v>
      </c>
      <c r="B12" s="300"/>
      <c r="C12" s="300"/>
      <c r="D12" s="300"/>
    </row>
    <row r="13" spans="1:4" ht="13.8">
      <c r="B13" s="308"/>
      <c r="C13" s="308"/>
      <c r="D13" s="202" t="s">
        <v>673</v>
      </c>
    </row>
    <row r="14" spans="1:4" ht="13.2" customHeight="1">
      <c r="A14" s="303" t="s">
        <v>1</v>
      </c>
      <c r="B14" s="303" t="s">
        <v>138</v>
      </c>
      <c r="C14" s="305" t="s">
        <v>813</v>
      </c>
      <c r="D14" s="305" t="s">
        <v>814</v>
      </c>
    </row>
    <row r="15" spans="1:4" ht="21" customHeight="1">
      <c r="A15" s="304"/>
      <c r="B15" s="304"/>
      <c r="C15" s="306"/>
      <c r="D15" s="306"/>
    </row>
    <row r="16" spans="1:4" ht="47.25" customHeight="1">
      <c r="A16" s="203" t="s">
        <v>675</v>
      </c>
      <c r="B16" s="204" t="s">
        <v>676</v>
      </c>
      <c r="C16" s="205">
        <f>C17+C20+C25+C34</f>
        <v>6373.1432000000004</v>
      </c>
      <c r="D16" s="205">
        <f>D17+D20+D25</f>
        <v>0</v>
      </c>
    </row>
    <row r="17" spans="1:4" ht="31.2">
      <c r="A17" s="95" t="s">
        <v>677</v>
      </c>
      <c r="B17" s="96" t="s">
        <v>678</v>
      </c>
      <c r="C17" s="97">
        <f>C18</f>
        <v>6373.1432000000004</v>
      </c>
      <c r="D17" s="97">
        <f>D18</f>
        <v>0</v>
      </c>
    </row>
    <row r="18" spans="1:4" ht="31.2">
      <c r="A18" s="98" t="s">
        <v>679</v>
      </c>
      <c r="B18" s="99" t="s">
        <v>680</v>
      </c>
      <c r="C18" s="100">
        <f>C19</f>
        <v>6373.1432000000004</v>
      </c>
      <c r="D18" s="100">
        <f>D19</f>
        <v>0</v>
      </c>
    </row>
    <row r="19" spans="1:4" ht="53.4" customHeight="1">
      <c r="A19" s="101" t="s">
        <v>681</v>
      </c>
      <c r="B19" s="99" t="s">
        <v>682</v>
      </c>
      <c r="C19" s="100">
        <v>6373.1432000000004</v>
      </c>
      <c r="D19" s="100">
        <v>0</v>
      </c>
    </row>
    <row r="20" spans="1:4" ht="31.2">
      <c r="A20" s="95" t="s">
        <v>683</v>
      </c>
      <c r="B20" s="96" t="s">
        <v>684</v>
      </c>
      <c r="C20" s="97">
        <f>C21+C23</f>
        <v>0</v>
      </c>
      <c r="D20" s="97">
        <f>D21+D23</f>
        <v>0</v>
      </c>
    </row>
    <row r="21" spans="1:4" ht="46.95" customHeight="1">
      <c r="A21" s="101" t="s">
        <v>685</v>
      </c>
      <c r="B21" s="102" t="s">
        <v>686</v>
      </c>
      <c r="C21" s="100">
        <v>0</v>
      </c>
      <c r="D21" s="100">
        <v>0</v>
      </c>
    </row>
    <row r="22" spans="1:4" ht="62.4" customHeight="1">
      <c r="A22" s="101" t="s">
        <v>687</v>
      </c>
      <c r="B22" s="102" t="s">
        <v>688</v>
      </c>
      <c r="C22" s="100">
        <v>0</v>
      </c>
      <c r="D22" s="100">
        <v>0</v>
      </c>
    </row>
    <row r="23" spans="1:4" ht="49.2" customHeight="1">
      <c r="A23" s="98" t="s">
        <v>689</v>
      </c>
      <c r="B23" s="99" t="s">
        <v>690</v>
      </c>
      <c r="C23" s="103">
        <f>C24</f>
        <v>0</v>
      </c>
      <c r="D23" s="103">
        <f>D24</f>
        <v>0</v>
      </c>
    </row>
    <row r="24" spans="1:4" ht="62.4">
      <c r="A24" s="98" t="s">
        <v>691</v>
      </c>
      <c r="B24" s="99" t="s">
        <v>692</v>
      </c>
      <c r="C24" s="103">
        <v>0</v>
      </c>
      <c r="D24" s="103">
        <v>0</v>
      </c>
    </row>
    <row r="25" spans="1:4" ht="31.2">
      <c r="A25" s="95" t="s">
        <v>693</v>
      </c>
      <c r="B25" s="96" t="s">
        <v>694</v>
      </c>
      <c r="C25" s="206">
        <f>C26+C30</f>
        <v>0</v>
      </c>
      <c r="D25" s="206">
        <f>D26+D30</f>
        <v>0</v>
      </c>
    </row>
    <row r="26" spans="1:4" ht="15.6">
      <c r="A26" s="98" t="s">
        <v>695</v>
      </c>
      <c r="B26" s="99" t="s">
        <v>696</v>
      </c>
      <c r="C26" s="103">
        <f t="shared" ref="C26:D28" si="0">C27</f>
        <v>-1030674.7130000001</v>
      </c>
      <c r="D26" s="103">
        <f t="shared" si="0"/>
        <v>-929379.91680000001</v>
      </c>
    </row>
    <row r="27" spans="1:4" ht="15.6">
      <c r="A27" s="98" t="s">
        <v>697</v>
      </c>
      <c r="B27" s="99" t="s">
        <v>698</v>
      </c>
      <c r="C27" s="100">
        <f t="shared" si="0"/>
        <v>-1030674.7130000001</v>
      </c>
      <c r="D27" s="100">
        <f t="shared" si="0"/>
        <v>-929379.91680000001</v>
      </c>
    </row>
    <row r="28" spans="1:4" ht="31.2">
      <c r="A28" s="98" t="s">
        <v>699</v>
      </c>
      <c r="B28" s="99" t="s">
        <v>700</v>
      </c>
      <c r="C28" s="100">
        <f t="shared" si="0"/>
        <v>-1030674.7130000001</v>
      </c>
      <c r="D28" s="100">
        <f t="shared" si="0"/>
        <v>-929379.91680000001</v>
      </c>
    </row>
    <row r="29" spans="1:4" ht="31.2">
      <c r="A29" s="98" t="s">
        <v>701</v>
      </c>
      <c r="B29" s="99" t="s">
        <v>702</v>
      </c>
      <c r="C29" s="100">
        <f>-1024301.5698-6373.1432</f>
        <v>-1030674.7130000001</v>
      </c>
      <c r="D29" s="100">
        <f>-929379.9168</f>
        <v>-929379.91680000001</v>
      </c>
    </row>
    <row r="30" spans="1:4" ht="15.6">
      <c r="A30" s="98" t="s">
        <v>703</v>
      </c>
      <c r="B30" s="99" t="s">
        <v>704</v>
      </c>
      <c r="C30" s="100">
        <f t="shared" ref="C30:D32" si="1">C31</f>
        <v>1030674.713</v>
      </c>
      <c r="D30" s="100">
        <f t="shared" si="1"/>
        <v>929379.91680000001</v>
      </c>
    </row>
    <row r="31" spans="1:4" ht="15.6">
      <c r="A31" s="104" t="s">
        <v>705</v>
      </c>
      <c r="B31" s="105" t="s">
        <v>706</v>
      </c>
      <c r="C31" s="106">
        <f t="shared" si="1"/>
        <v>1030674.713</v>
      </c>
      <c r="D31" s="106">
        <f t="shared" si="1"/>
        <v>929379.91680000001</v>
      </c>
    </row>
    <row r="32" spans="1:4" ht="31.2">
      <c r="A32" s="104" t="s">
        <v>707</v>
      </c>
      <c r="B32" s="107" t="s">
        <v>708</v>
      </c>
      <c r="C32" s="108">
        <f t="shared" si="1"/>
        <v>1030674.713</v>
      </c>
      <c r="D32" s="108">
        <f t="shared" si="1"/>
        <v>929379.91680000001</v>
      </c>
    </row>
    <row r="33" spans="1:4" ht="31.2">
      <c r="A33" s="109" t="s">
        <v>709</v>
      </c>
      <c r="B33" s="110" t="s">
        <v>710</v>
      </c>
      <c r="C33" s="111">
        <f>1030674.713</f>
        <v>1030674.713</v>
      </c>
      <c r="D33" s="111">
        <f>929379.9168</f>
        <v>929379.91680000001</v>
      </c>
    </row>
    <row r="34" spans="1:4" ht="31.2">
      <c r="A34" s="112" t="s">
        <v>711</v>
      </c>
      <c r="B34" s="113" t="s">
        <v>712</v>
      </c>
      <c r="C34" s="114">
        <f>C35</f>
        <v>0</v>
      </c>
      <c r="D34" s="114">
        <v>0</v>
      </c>
    </row>
    <row r="35" spans="1:4" ht="31.2">
      <c r="A35" s="112" t="s">
        <v>713</v>
      </c>
      <c r="B35" s="113" t="s">
        <v>815</v>
      </c>
      <c r="C35" s="114">
        <f>C36</f>
        <v>0</v>
      </c>
      <c r="D35" s="114">
        <v>0</v>
      </c>
    </row>
    <row r="36" spans="1:4" ht="46.8">
      <c r="A36" s="115" t="s">
        <v>715</v>
      </c>
      <c r="B36" s="113" t="s">
        <v>790</v>
      </c>
      <c r="C36" s="114">
        <f>C37</f>
        <v>0</v>
      </c>
      <c r="D36" s="114">
        <v>0</v>
      </c>
    </row>
    <row r="37" spans="1:4" ht="62.4">
      <c r="A37" s="115" t="s">
        <v>716</v>
      </c>
      <c r="B37" s="113" t="s">
        <v>717</v>
      </c>
      <c r="C37" s="114">
        <f>C38</f>
        <v>0</v>
      </c>
      <c r="D37" s="114">
        <v>0</v>
      </c>
    </row>
    <row r="38" spans="1:4" ht="35.4" customHeight="1">
      <c r="A38" s="115" t="s">
        <v>791</v>
      </c>
      <c r="B38" s="113" t="s">
        <v>792</v>
      </c>
      <c r="C38" s="114">
        <v>0</v>
      </c>
      <c r="D38" s="114">
        <v>0</v>
      </c>
    </row>
    <row r="39" spans="1:4" ht="46.8">
      <c r="A39" s="115" t="s">
        <v>793</v>
      </c>
      <c r="B39" s="113" t="s">
        <v>792</v>
      </c>
      <c r="C39" s="208">
        <v>0</v>
      </c>
      <c r="D39" s="208">
        <v>0</v>
      </c>
    </row>
    <row r="40" spans="1:4" ht="62.4">
      <c r="A40" s="115" t="s">
        <v>794</v>
      </c>
      <c r="B40" s="113" t="s">
        <v>795</v>
      </c>
      <c r="C40" s="208">
        <v>0</v>
      </c>
      <c r="D40" s="208">
        <v>0</v>
      </c>
    </row>
    <row r="41" spans="1:4" ht="15.6">
      <c r="A41" s="250"/>
      <c r="B41" s="201"/>
      <c r="C41" s="251"/>
      <c r="D41" s="251"/>
    </row>
    <row r="42" spans="1:4" ht="15.6">
      <c r="A42" s="116" t="s">
        <v>2</v>
      </c>
      <c r="D42" s="117" t="s">
        <v>0</v>
      </c>
    </row>
  </sheetData>
  <mergeCells count="10">
    <mergeCell ref="A14:A15"/>
    <mergeCell ref="B14:B15"/>
    <mergeCell ref="C14:C15"/>
    <mergeCell ref="D14:D15"/>
    <mergeCell ref="C1:D1"/>
    <mergeCell ref="C2:D2"/>
    <mergeCell ref="C3:D3"/>
    <mergeCell ref="C9:D9"/>
    <mergeCell ref="A12:D12"/>
    <mergeCell ref="B13:C13"/>
  </mergeCells>
  <pageMargins left="0.78740157480314965" right="0.39370078740157483" top="0.74803149606299213" bottom="0.74803149606299213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E61"/>
  <sheetViews>
    <sheetView view="pageBreakPreview" zoomScaleSheetLayoutView="100" workbookViewId="0">
      <selection activeCell="C54" sqref="C54:D54"/>
    </sheetView>
  </sheetViews>
  <sheetFormatPr defaultColWidth="9.109375" defaultRowHeight="13.2"/>
  <cols>
    <col min="1" max="1" width="14.44140625" style="123" customWidth="1"/>
    <col min="2" max="3" width="30.33203125" style="123" customWidth="1"/>
    <col min="4" max="4" width="50" style="123" customWidth="1"/>
    <col min="5" max="256" width="9.109375" style="123"/>
    <col min="257" max="257" width="14.44140625" style="123" customWidth="1"/>
    <col min="258" max="259" width="30.33203125" style="123" customWidth="1"/>
    <col min="260" max="260" width="50" style="123" customWidth="1"/>
    <col min="261" max="512" width="9.109375" style="123"/>
    <col min="513" max="513" width="14.44140625" style="123" customWidth="1"/>
    <col min="514" max="515" width="30.33203125" style="123" customWidth="1"/>
    <col min="516" max="516" width="50" style="123" customWidth="1"/>
    <col min="517" max="768" width="9.109375" style="123"/>
    <col min="769" max="769" width="14.44140625" style="123" customWidth="1"/>
    <col min="770" max="771" width="30.33203125" style="123" customWidth="1"/>
    <col min="772" max="772" width="50" style="123" customWidth="1"/>
    <col min="773" max="1024" width="9.109375" style="123"/>
    <col min="1025" max="1025" width="14.44140625" style="123" customWidth="1"/>
    <col min="1026" max="1027" width="30.33203125" style="123" customWidth="1"/>
    <col min="1028" max="1028" width="50" style="123" customWidth="1"/>
    <col min="1029" max="1280" width="9.109375" style="123"/>
    <col min="1281" max="1281" width="14.44140625" style="123" customWidth="1"/>
    <col min="1282" max="1283" width="30.33203125" style="123" customWidth="1"/>
    <col min="1284" max="1284" width="50" style="123" customWidth="1"/>
    <col min="1285" max="1536" width="9.109375" style="123"/>
    <col min="1537" max="1537" width="14.44140625" style="123" customWidth="1"/>
    <col min="1538" max="1539" width="30.33203125" style="123" customWidth="1"/>
    <col min="1540" max="1540" width="50" style="123" customWidth="1"/>
    <col min="1541" max="1792" width="9.109375" style="123"/>
    <col min="1793" max="1793" width="14.44140625" style="123" customWidth="1"/>
    <col min="1794" max="1795" width="30.33203125" style="123" customWidth="1"/>
    <col min="1796" max="1796" width="50" style="123" customWidth="1"/>
    <col min="1797" max="2048" width="9.109375" style="123"/>
    <col min="2049" max="2049" width="14.44140625" style="123" customWidth="1"/>
    <col min="2050" max="2051" width="30.33203125" style="123" customWidth="1"/>
    <col min="2052" max="2052" width="50" style="123" customWidth="1"/>
    <col min="2053" max="2304" width="9.109375" style="123"/>
    <col min="2305" max="2305" width="14.44140625" style="123" customWidth="1"/>
    <col min="2306" max="2307" width="30.33203125" style="123" customWidth="1"/>
    <col min="2308" max="2308" width="50" style="123" customWidth="1"/>
    <col min="2309" max="2560" width="9.109375" style="123"/>
    <col min="2561" max="2561" width="14.44140625" style="123" customWidth="1"/>
    <col min="2562" max="2563" width="30.33203125" style="123" customWidth="1"/>
    <col min="2564" max="2564" width="50" style="123" customWidth="1"/>
    <col min="2565" max="2816" width="9.109375" style="123"/>
    <col min="2817" max="2817" width="14.44140625" style="123" customWidth="1"/>
    <col min="2818" max="2819" width="30.33203125" style="123" customWidth="1"/>
    <col min="2820" max="2820" width="50" style="123" customWidth="1"/>
    <col min="2821" max="3072" width="9.109375" style="123"/>
    <col min="3073" max="3073" width="14.44140625" style="123" customWidth="1"/>
    <col min="3074" max="3075" width="30.33203125" style="123" customWidth="1"/>
    <col min="3076" max="3076" width="50" style="123" customWidth="1"/>
    <col min="3077" max="3328" width="9.109375" style="123"/>
    <col min="3329" max="3329" width="14.44140625" style="123" customWidth="1"/>
    <col min="3330" max="3331" width="30.33203125" style="123" customWidth="1"/>
    <col min="3332" max="3332" width="50" style="123" customWidth="1"/>
    <col min="3333" max="3584" width="9.109375" style="123"/>
    <col min="3585" max="3585" width="14.44140625" style="123" customWidth="1"/>
    <col min="3586" max="3587" width="30.33203125" style="123" customWidth="1"/>
    <col min="3588" max="3588" width="50" style="123" customWidth="1"/>
    <col min="3589" max="3840" width="9.109375" style="123"/>
    <col min="3841" max="3841" width="14.44140625" style="123" customWidth="1"/>
    <col min="3842" max="3843" width="30.33203125" style="123" customWidth="1"/>
    <col min="3844" max="3844" width="50" style="123" customWidth="1"/>
    <col min="3845" max="4096" width="9.109375" style="123"/>
    <col min="4097" max="4097" width="14.44140625" style="123" customWidth="1"/>
    <col min="4098" max="4099" width="30.33203125" style="123" customWidth="1"/>
    <col min="4100" max="4100" width="50" style="123" customWidth="1"/>
    <col min="4101" max="4352" width="9.109375" style="123"/>
    <col min="4353" max="4353" width="14.44140625" style="123" customWidth="1"/>
    <col min="4354" max="4355" width="30.33203125" style="123" customWidth="1"/>
    <col min="4356" max="4356" width="50" style="123" customWidth="1"/>
    <col min="4357" max="4608" width="9.109375" style="123"/>
    <col min="4609" max="4609" width="14.44140625" style="123" customWidth="1"/>
    <col min="4610" max="4611" width="30.33203125" style="123" customWidth="1"/>
    <col min="4612" max="4612" width="50" style="123" customWidth="1"/>
    <col min="4613" max="4864" width="9.109375" style="123"/>
    <col min="4865" max="4865" width="14.44140625" style="123" customWidth="1"/>
    <col min="4866" max="4867" width="30.33203125" style="123" customWidth="1"/>
    <col min="4868" max="4868" width="50" style="123" customWidth="1"/>
    <col min="4869" max="5120" width="9.109375" style="123"/>
    <col min="5121" max="5121" width="14.44140625" style="123" customWidth="1"/>
    <col min="5122" max="5123" width="30.33203125" style="123" customWidth="1"/>
    <col min="5124" max="5124" width="50" style="123" customWidth="1"/>
    <col min="5125" max="5376" width="9.109375" style="123"/>
    <col min="5377" max="5377" width="14.44140625" style="123" customWidth="1"/>
    <col min="5378" max="5379" width="30.33203125" style="123" customWidth="1"/>
    <col min="5380" max="5380" width="50" style="123" customWidth="1"/>
    <col min="5381" max="5632" width="9.109375" style="123"/>
    <col min="5633" max="5633" width="14.44140625" style="123" customWidth="1"/>
    <col min="5634" max="5635" width="30.33203125" style="123" customWidth="1"/>
    <col min="5636" max="5636" width="50" style="123" customWidth="1"/>
    <col min="5637" max="5888" width="9.109375" style="123"/>
    <col min="5889" max="5889" width="14.44140625" style="123" customWidth="1"/>
    <col min="5890" max="5891" width="30.33203125" style="123" customWidth="1"/>
    <col min="5892" max="5892" width="50" style="123" customWidth="1"/>
    <col min="5893" max="6144" width="9.109375" style="123"/>
    <col min="6145" max="6145" width="14.44140625" style="123" customWidth="1"/>
    <col min="6146" max="6147" width="30.33203125" style="123" customWidth="1"/>
    <col min="6148" max="6148" width="50" style="123" customWidth="1"/>
    <col min="6149" max="6400" width="9.109375" style="123"/>
    <col min="6401" max="6401" width="14.44140625" style="123" customWidth="1"/>
    <col min="6402" max="6403" width="30.33203125" style="123" customWidth="1"/>
    <col min="6404" max="6404" width="50" style="123" customWidth="1"/>
    <col min="6405" max="6656" width="9.109375" style="123"/>
    <col min="6657" max="6657" width="14.44140625" style="123" customWidth="1"/>
    <col min="6658" max="6659" width="30.33203125" style="123" customWidth="1"/>
    <col min="6660" max="6660" width="50" style="123" customWidth="1"/>
    <col min="6661" max="6912" width="9.109375" style="123"/>
    <col min="6913" max="6913" width="14.44140625" style="123" customWidth="1"/>
    <col min="6914" max="6915" width="30.33203125" style="123" customWidth="1"/>
    <col min="6916" max="6916" width="50" style="123" customWidth="1"/>
    <col min="6917" max="7168" width="9.109375" style="123"/>
    <col min="7169" max="7169" width="14.44140625" style="123" customWidth="1"/>
    <col min="7170" max="7171" width="30.33203125" style="123" customWidth="1"/>
    <col min="7172" max="7172" width="50" style="123" customWidth="1"/>
    <col min="7173" max="7424" width="9.109375" style="123"/>
    <col min="7425" max="7425" width="14.44140625" style="123" customWidth="1"/>
    <col min="7426" max="7427" width="30.33203125" style="123" customWidth="1"/>
    <col min="7428" max="7428" width="50" style="123" customWidth="1"/>
    <col min="7429" max="7680" width="9.109375" style="123"/>
    <col min="7681" max="7681" width="14.44140625" style="123" customWidth="1"/>
    <col min="7682" max="7683" width="30.33203125" style="123" customWidth="1"/>
    <col min="7684" max="7684" width="50" style="123" customWidth="1"/>
    <col min="7685" max="7936" width="9.109375" style="123"/>
    <col min="7937" max="7937" width="14.44140625" style="123" customWidth="1"/>
    <col min="7938" max="7939" width="30.33203125" style="123" customWidth="1"/>
    <col min="7940" max="7940" width="50" style="123" customWidth="1"/>
    <col min="7941" max="8192" width="9.109375" style="123"/>
    <col min="8193" max="8193" width="14.44140625" style="123" customWidth="1"/>
    <col min="8194" max="8195" width="30.33203125" style="123" customWidth="1"/>
    <col min="8196" max="8196" width="50" style="123" customWidth="1"/>
    <col min="8197" max="8448" width="9.109375" style="123"/>
    <col min="8449" max="8449" width="14.44140625" style="123" customWidth="1"/>
    <col min="8450" max="8451" width="30.33203125" style="123" customWidth="1"/>
    <col min="8452" max="8452" width="50" style="123" customWidth="1"/>
    <col min="8453" max="8704" width="9.109375" style="123"/>
    <col min="8705" max="8705" width="14.44140625" style="123" customWidth="1"/>
    <col min="8706" max="8707" width="30.33203125" style="123" customWidth="1"/>
    <col min="8708" max="8708" width="50" style="123" customWidth="1"/>
    <col min="8709" max="8960" width="9.109375" style="123"/>
    <col min="8961" max="8961" width="14.44140625" style="123" customWidth="1"/>
    <col min="8962" max="8963" width="30.33203125" style="123" customWidth="1"/>
    <col min="8964" max="8964" width="50" style="123" customWidth="1"/>
    <col min="8965" max="9216" width="9.109375" style="123"/>
    <col min="9217" max="9217" width="14.44140625" style="123" customWidth="1"/>
    <col min="9218" max="9219" width="30.33203125" style="123" customWidth="1"/>
    <col min="9220" max="9220" width="50" style="123" customWidth="1"/>
    <col min="9221" max="9472" width="9.109375" style="123"/>
    <col min="9473" max="9473" width="14.44140625" style="123" customWidth="1"/>
    <col min="9474" max="9475" width="30.33203125" style="123" customWidth="1"/>
    <col min="9476" max="9476" width="50" style="123" customWidth="1"/>
    <col min="9477" max="9728" width="9.109375" style="123"/>
    <col min="9729" max="9729" width="14.44140625" style="123" customWidth="1"/>
    <col min="9730" max="9731" width="30.33203125" style="123" customWidth="1"/>
    <col min="9732" max="9732" width="50" style="123" customWidth="1"/>
    <col min="9733" max="9984" width="9.109375" style="123"/>
    <col min="9985" max="9985" width="14.44140625" style="123" customWidth="1"/>
    <col min="9986" max="9987" width="30.33203125" style="123" customWidth="1"/>
    <col min="9988" max="9988" width="50" style="123" customWidth="1"/>
    <col min="9989" max="10240" width="9.109375" style="123"/>
    <col min="10241" max="10241" width="14.44140625" style="123" customWidth="1"/>
    <col min="10242" max="10243" width="30.33203125" style="123" customWidth="1"/>
    <col min="10244" max="10244" width="50" style="123" customWidth="1"/>
    <col min="10245" max="10496" width="9.109375" style="123"/>
    <col min="10497" max="10497" width="14.44140625" style="123" customWidth="1"/>
    <col min="10498" max="10499" width="30.33203125" style="123" customWidth="1"/>
    <col min="10500" max="10500" width="50" style="123" customWidth="1"/>
    <col min="10501" max="10752" width="9.109375" style="123"/>
    <col min="10753" max="10753" width="14.44140625" style="123" customWidth="1"/>
    <col min="10754" max="10755" width="30.33203125" style="123" customWidth="1"/>
    <col min="10756" max="10756" width="50" style="123" customWidth="1"/>
    <col min="10757" max="11008" width="9.109375" style="123"/>
    <col min="11009" max="11009" width="14.44140625" style="123" customWidth="1"/>
    <col min="11010" max="11011" width="30.33203125" style="123" customWidth="1"/>
    <col min="11012" max="11012" width="50" style="123" customWidth="1"/>
    <col min="11013" max="11264" width="9.109375" style="123"/>
    <col min="11265" max="11265" width="14.44140625" style="123" customWidth="1"/>
    <col min="11266" max="11267" width="30.33203125" style="123" customWidth="1"/>
    <col min="11268" max="11268" width="50" style="123" customWidth="1"/>
    <col min="11269" max="11520" width="9.109375" style="123"/>
    <col min="11521" max="11521" width="14.44140625" style="123" customWidth="1"/>
    <col min="11522" max="11523" width="30.33203125" style="123" customWidth="1"/>
    <col min="11524" max="11524" width="50" style="123" customWidth="1"/>
    <col min="11525" max="11776" width="9.109375" style="123"/>
    <col min="11777" max="11777" width="14.44140625" style="123" customWidth="1"/>
    <col min="11778" max="11779" width="30.33203125" style="123" customWidth="1"/>
    <col min="11780" max="11780" width="50" style="123" customWidth="1"/>
    <col min="11781" max="12032" width="9.109375" style="123"/>
    <col min="12033" max="12033" width="14.44140625" style="123" customWidth="1"/>
    <col min="12034" max="12035" width="30.33203125" style="123" customWidth="1"/>
    <col min="12036" max="12036" width="50" style="123" customWidth="1"/>
    <col min="12037" max="12288" width="9.109375" style="123"/>
    <col min="12289" max="12289" width="14.44140625" style="123" customWidth="1"/>
    <col min="12290" max="12291" width="30.33203125" style="123" customWidth="1"/>
    <col min="12292" max="12292" width="50" style="123" customWidth="1"/>
    <col min="12293" max="12544" width="9.109375" style="123"/>
    <col min="12545" max="12545" width="14.44140625" style="123" customWidth="1"/>
    <col min="12546" max="12547" width="30.33203125" style="123" customWidth="1"/>
    <col min="12548" max="12548" width="50" style="123" customWidth="1"/>
    <col min="12549" max="12800" width="9.109375" style="123"/>
    <col min="12801" max="12801" width="14.44140625" style="123" customWidth="1"/>
    <col min="12802" max="12803" width="30.33203125" style="123" customWidth="1"/>
    <col min="12804" max="12804" width="50" style="123" customWidth="1"/>
    <col min="12805" max="13056" width="9.109375" style="123"/>
    <col min="13057" max="13057" width="14.44140625" style="123" customWidth="1"/>
    <col min="13058" max="13059" width="30.33203125" style="123" customWidth="1"/>
    <col min="13060" max="13060" width="50" style="123" customWidth="1"/>
    <col min="13061" max="13312" width="9.109375" style="123"/>
    <col min="13313" max="13313" width="14.44140625" style="123" customWidth="1"/>
    <col min="13314" max="13315" width="30.33203125" style="123" customWidth="1"/>
    <col min="13316" max="13316" width="50" style="123" customWidth="1"/>
    <col min="13317" max="13568" width="9.109375" style="123"/>
    <col min="13569" max="13569" width="14.44140625" style="123" customWidth="1"/>
    <col min="13570" max="13571" width="30.33203125" style="123" customWidth="1"/>
    <col min="13572" max="13572" width="50" style="123" customWidth="1"/>
    <col min="13573" max="13824" width="9.109375" style="123"/>
    <col min="13825" max="13825" width="14.44140625" style="123" customWidth="1"/>
    <col min="13826" max="13827" width="30.33203125" style="123" customWidth="1"/>
    <col min="13828" max="13828" width="50" style="123" customWidth="1"/>
    <col min="13829" max="14080" width="9.109375" style="123"/>
    <col min="14081" max="14081" width="14.44140625" style="123" customWidth="1"/>
    <col min="14082" max="14083" width="30.33203125" style="123" customWidth="1"/>
    <col min="14084" max="14084" width="50" style="123" customWidth="1"/>
    <col min="14085" max="14336" width="9.109375" style="123"/>
    <col min="14337" max="14337" width="14.44140625" style="123" customWidth="1"/>
    <col min="14338" max="14339" width="30.33203125" style="123" customWidth="1"/>
    <col min="14340" max="14340" width="50" style="123" customWidth="1"/>
    <col min="14341" max="14592" width="9.109375" style="123"/>
    <col min="14593" max="14593" width="14.44140625" style="123" customWidth="1"/>
    <col min="14594" max="14595" width="30.33203125" style="123" customWidth="1"/>
    <col min="14596" max="14596" width="50" style="123" customWidth="1"/>
    <col min="14597" max="14848" width="9.109375" style="123"/>
    <col min="14849" max="14849" width="14.44140625" style="123" customWidth="1"/>
    <col min="14850" max="14851" width="30.33203125" style="123" customWidth="1"/>
    <col min="14852" max="14852" width="50" style="123" customWidth="1"/>
    <col min="14853" max="15104" width="9.109375" style="123"/>
    <col min="15105" max="15105" width="14.44140625" style="123" customWidth="1"/>
    <col min="15106" max="15107" width="30.33203125" style="123" customWidth="1"/>
    <col min="15108" max="15108" width="50" style="123" customWidth="1"/>
    <col min="15109" max="15360" width="9.109375" style="123"/>
    <col min="15361" max="15361" width="14.44140625" style="123" customWidth="1"/>
    <col min="15362" max="15363" width="30.33203125" style="123" customWidth="1"/>
    <col min="15364" max="15364" width="50" style="123" customWidth="1"/>
    <col min="15365" max="15616" width="9.109375" style="123"/>
    <col min="15617" max="15617" width="14.44140625" style="123" customWidth="1"/>
    <col min="15618" max="15619" width="30.33203125" style="123" customWidth="1"/>
    <col min="15620" max="15620" width="50" style="123" customWidth="1"/>
    <col min="15621" max="15872" width="9.109375" style="123"/>
    <col min="15873" max="15873" width="14.44140625" style="123" customWidth="1"/>
    <col min="15874" max="15875" width="30.33203125" style="123" customWidth="1"/>
    <col min="15876" max="15876" width="50" style="123" customWidth="1"/>
    <col min="15877" max="16128" width="9.109375" style="123"/>
    <col min="16129" max="16129" width="14.44140625" style="123" customWidth="1"/>
    <col min="16130" max="16131" width="30.33203125" style="123" customWidth="1"/>
    <col min="16132" max="16132" width="50" style="123" customWidth="1"/>
    <col min="16133" max="16384" width="9.109375" style="123"/>
  </cols>
  <sheetData>
    <row r="9" spans="4:4" hidden="1"/>
    <row r="10" spans="4:4">
      <c r="D10" s="124"/>
    </row>
    <row r="11" spans="4:4">
      <c r="D11" s="124"/>
    </row>
    <row r="12" spans="4:4">
      <c r="D12" s="124"/>
    </row>
    <row r="13" spans="4:4" ht="19.5" customHeight="1">
      <c r="D13" s="124"/>
    </row>
    <row r="14" spans="4:4" ht="23.25" customHeight="1"/>
    <row r="15" spans="4:4" ht="24" hidden="1" customHeight="1"/>
    <row r="16" spans="4:4" ht="24" customHeight="1"/>
    <row r="17" spans="1:4" ht="12.75" customHeight="1">
      <c r="A17" s="264" t="s">
        <v>722</v>
      </c>
      <c r="B17" s="264"/>
      <c r="C17" s="264"/>
      <c r="D17" s="264"/>
    </row>
    <row r="18" spans="1:4" ht="48.75" customHeight="1">
      <c r="A18" s="264"/>
      <c r="B18" s="264"/>
      <c r="C18" s="264"/>
      <c r="D18" s="264"/>
    </row>
    <row r="19" spans="1:4" ht="15.6">
      <c r="A19" s="125"/>
      <c r="B19" s="125"/>
      <c r="C19" s="125"/>
      <c r="D19" s="125"/>
    </row>
    <row r="20" spans="1:4" ht="12.75" customHeight="1">
      <c r="A20" s="265" t="s">
        <v>723</v>
      </c>
      <c r="B20" s="265"/>
      <c r="C20" s="266" t="s">
        <v>724</v>
      </c>
      <c r="D20" s="267"/>
    </row>
    <row r="21" spans="1:4" ht="32.4" customHeight="1">
      <c r="A21" s="126" t="s">
        <v>725</v>
      </c>
      <c r="B21" s="126" t="s">
        <v>726</v>
      </c>
      <c r="C21" s="267"/>
      <c r="D21" s="267"/>
    </row>
    <row r="22" spans="1:4" s="129" customFormat="1" ht="33.75" customHeight="1">
      <c r="A22" s="127"/>
      <c r="B22" s="128"/>
      <c r="C22" s="259" t="s">
        <v>727</v>
      </c>
      <c r="D22" s="258"/>
    </row>
    <row r="23" spans="1:4" s="129" customFormat="1" ht="31.5" customHeight="1">
      <c r="A23" s="130">
        <v>904</v>
      </c>
      <c r="B23" s="131" t="s">
        <v>728</v>
      </c>
      <c r="C23" s="257" t="s">
        <v>729</v>
      </c>
      <c r="D23" s="258"/>
    </row>
    <row r="24" spans="1:4" s="129" customFormat="1" ht="28.5" customHeight="1">
      <c r="A24" s="130">
        <v>904</v>
      </c>
      <c r="B24" s="131" t="s">
        <v>730</v>
      </c>
      <c r="C24" s="257" t="s">
        <v>731</v>
      </c>
      <c r="D24" s="258"/>
    </row>
    <row r="25" spans="1:4" s="129" customFormat="1" ht="15.75" customHeight="1">
      <c r="A25" s="130">
        <v>904</v>
      </c>
      <c r="B25" s="130" t="s">
        <v>732</v>
      </c>
      <c r="C25" s="257" t="s">
        <v>733</v>
      </c>
      <c r="D25" s="258"/>
    </row>
    <row r="26" spans="1:4" s="129" customFormat="1" ht="34.5" customHeight="1">
      <c r="A26" s="127"/>
      <c r="B26" s="128"/>
      <c r="C26" s="259" t="s">
        <v>734</v>
      </c>
      <c r="D26" s="258"/>
    </row>
    <row r="27" spans="1:4" s="129" customFormat="1" ht="30" customHeight="1">
      <c r="A27" s="130">
        <v>907</v>
      </c>
      <c r="B27" s="131" t="s">
        <v>728</v>
      </c>
      <c r="C27" s="257" t="s">
        <v>729</v>
      </c>
      <c r="D27" s="258"/>
    </row>
    <row r="28" spans="1:4" s="129" customFormat="1" ht="30" customHeight="1">
      <c r="A28" s="130">
        <v>907</v>
      </c>
      <c r="B28" s="131" t="s">
        <v>735</v>
      </c>
      <c r="C28" s="257" t="s">
        <v>731</v>
      </c>
      <c r="D28" s="258"/>
    </row>
    <row r="29" spans="1:4" s="129" customFormat="1" ht="15.75" customHeight="1">
      <c r="A29" s="130">
        <v>907</v>
      </c>
      <c r="B29" s="130" t="s">
        <v>732</v>
      </c>
      <c r="C29" s="257" t="s">
        <v>733</v>
      </c>
      <c r="D29" s="258"/>
    </row>
    <row r="30" spans="1:4" s="129" customFormat="1" ht="33.75" customHeight="1">
      <c r="A30" s="127"/>
      <c r="B30" s="128"/>
      <c r="C30" s="259" t="s">
        <v>736</v>
      </c>
      <c r="D30" s="258"/>
    </row>
    <row r="31" spans="1:4" s="129" customFormat="1" ht="23.25" customHeight="1">
      <c r="A31" s="130">
        <v>910</v>
      </c>
      <c r="B31" s="131" t="s">
        <v>735</v>
      </c>
      <c r="C31" s="257" t="s">
        <v>731</v>
      </c>
      <c r="D31" s="258"/>
    </row>
    <row r="32" spans="1:4" s="129" customFormat="1" ht="18" customHeight="1">
      <c r="A32" s="130">
        <v>910</v>
      </c>
      <c r="B32" s="130" t="s">
        <v>732</v>
      </c>
      <c r="C32" s="257" t="s">
        <v>733</v>
      </c>
      <c r="D32" s="258"/>
    </row>
    <row r="33" spans="1:4" s="129" customFormat="1" ht="41.25" customHeight="1">
      <c r="A33" s="127"/>
      <c r="B33" s="128"/>
      <c r="C33" s="259" t="s">
        <v>737</v>
      </c>
      <c r="D33" s="258"/>
    </row>
    <row r="34" spans="1:4" s="129" customFormat="1" ht="56.4" customHeight="1">
      <c r="A34" s="130">
        <v>913</v>
      </c>
      <c r="B34" s="130" t="s">
        <v>738</v>
      </c>
      <c r="C34" s="263" t="s">
        <v>739</v>
      </c>
      <c r="D34" s="263"/>
    </row>
    <row r="35" spans="1:4" s="129" customFormat="1" ht="45.75" customHeight="1">
      <c r="A35" s="130">
        <v>913</v>
      </c>
      <c r="B35" s="130" t="s">
        <v>740</v>
      </c>
      <c r="C35" s="257" t="s">
        <v>741</v>
      </c>
      <c r="D35" s="258"/>
    </row>
    <row r="36" spans="1:4" s="129" customFormat="1" ht="45.75" customHeight="1">
      <c r="A36" s="130">
        <v>913</v>
      </c>
      <c r="B36" s="130" t="s">
        <v>742</v>
      </c>
      <c r="C36" s="257" t="s">
        <v>743</v>
      </c>
      <c r="D36" s="258"/>
    </row>
    <row r="37" spans="1:4" s="129" customFormat="1" ht="21" customHeight="1">
      <c r="A37" s="130">
        <v>913</v>
      </c>
      <c r="B37" s="131" t="s">
        <v>744</v>
      </c>
      <c r="C37" s="257" t="s">
        <v>731</v>
      </c>
      <c r="D37" s="258"/>
    </row>
    <row r="38" spans="1:4" s="129" customFormat="1" ht="68.25" customHeight="1">
      <c r="A38" s="130">
        <v>913</v>
      </c>
      <c r="B38" s="131" t="s">
        <v>745</v>
      </c>
      <c r="C38" s="261" t="s">
        <v>746</v>
      </c>
      <c r="D38" s="262"/>
    </row>
    <row r="39" spans="1:4" s="132" customFormat="1" ht="45.75" customHeight="1">
      <c r="A39" s="131">
        <v>913</v>
      </c>
      <c r="B39" s="131" t="s">
        <v>747</v>
      </c>
      <c r="C39" s="257" t="s">
        <v>748</v>
      </c>
      <c r="D39" s="258"/>
    </row>
    <row r="40" spans="1:4" s="129" customFormat="1" ht="29.25" customHeight="1">
      <c r="A40" s="130">
        <v>913</v>
      </c>
      <c r="B40" s="130" t="s">
        <v>749</v>
      </c>
      <c r="C40" s="257" t="s">
        <v>750</v>
      </c>
      <c r="D40" s="258"/>
    </row>
    <row r="41" spans="1:4" s="129" customFormat="1" ht="18.75" customHeight="1">
      <c r="A41" s="130">
        <v>913</v>
      </c>
      <c r="B41" s="130" t="s">
        <v>732</v>
      </c>
      <c r="C41" s="257" t="s">
        <v>733</v>
      </c>
      <c r="D41" s="258"/>
    </row>
    <row r="42" spans="1:4" s="129" customFormat="1" ht="24.75" customHeight="1">
      <c r="A42" s="127"/>
      <c r="B42" s="128"/>
      <c r="C42" s="259" t="s">
        <v>751</v>
      </c>
      <c r="D42" s="258"/>
    </row>
    <row r="43" spans="1:4" s="129" customFormat="1" ht="24.75" customHeight="1">
      <c r="A43" s="130">
        <v>917</v>
      </c>
      <c r="B43" s="131" t="s">
        <v>735</v>
      </c>
      <c r="C43" s="257" t="s">
        <v>731</v>
      </c>
      <c r="D43" s="258"/>
    </row>
    <row r="44" spans="1:4" s="129" customFormat="1" ht="32.4" customHeight="1">
      <c r="A44" s="130">
        <v>917</v>
      </c>
      <c r="B44" s="130" t="s">
        <v>749</v>
      </c>
      <c r="C44" s="257" t="s">
        <v>750</v>
      </c>
      <c r="D44" s="258"/>
    </row>
    <row r="45" spans="1:4" s="129" customFormat="1" ht="14.4">
      <c r="A45" s="130">
        <v>917</v>
      </c>
      <c r="B45" s="130" t="s">
        <v>732</v>
      </c>
      <c r="C45" s="257" t="s">
        <v>733</v>
      </c>
      <c r="D45" s="258"/>
    </row>
    <row r="46" spans="1:4" s="129" customFormat="1" ht="51" customHeight="1">
      <c r="A46" s="127"/>
      <c r="B46" s="128"/>
      <c r="C46" s="259" t="s">
        <v>761</v>
      </c>
      <c r="D46" s="258"/>
    </row>
    <row r="47" spans="1:4" s="129" customFormat="1" ht="16.5" customHeight="1">
      <c r="A47" s="130">
        <v>918</v>
      </c>
      <c r="B47" s="131" t="s">
        <v>735</v>
      </c>
      <c r="C47" s="257" t="s">
        <v>731</v>
      </c>
      <c r="D47" s="258"/>
    </row>
    <row r="48" spans="1:4" s="129" customFormat="1" ht="31.5" customHeight="1">
      <c r="A48" s="130">
        <v>918</v>
      </c>
      <c r="B48" s="130" t="s">
        <v>749</v>
      </c>
      <c r="C48" s="257" t="s">
        <v>750</v>
      </c>
      <c r="D48" s="258"/>
    </row>
    <row r="49" spans="1:5" s="129" customFormat="1" ht="14.4">
      <c r="A49" s="130">
        <v>918</v>
      </c>
      <c r="B49" s="130" t="s">
        <v>732</v>
      </c>
      <c r="C49" s="257" t="s">
        <v>733</v>
      </c>
      <c r="D49" s="258"/>
    </row>
    <row r="50" spans="1:5" s="129" customFormat="1" ht="32.25" customHeight="1">
      <c r="A50" s="130"/>
      <c r="B50" s="130"/>
      <c r="C50" s="259" t="s">
        <v>752</v>
      </c>
      <c r="D50" s="258"/>
    </row>
    <row r="51" spans="1:5" s="129" customFormat="1" ht="21.75" customHeight="1">
      <c r="A51" s="130">
        <v>923</v>
      </c>
      <c r="B51" s="131" t="s">
        <v>735</v>
      </c>
      <c r="C51" s="257" t="s">
        <v>731</v>
      </c>
      <c r="D51" s="258"/>
    </row>
    <row r="52" spans="1:5" s="129" customFormat="1" ht="18.75" customHeight="1">
      <c r="A52" s="130">
        <v>923</v>
      </c>
      <c r="B52" s="130" t="s">
        <v>732</v>
      </c>
      <c r="C52" s="257" t="s">
        <v>733</v>
      </c>
      <c r="D52" s="258"/>
    </row>
    <row r="53" spans="1:5" s="129" customFormat="1" ht="19.5" customHeight="1">
      <c r="A53" s="130">
        <v>923</v>
      </c>
      <c r="B53" s="130" t="s">
        <v>753</v>
      </c>
      <c r="C53" s="257" t="s">
        <v>754</v>
      </c>
      <c r="D53" s="258"/>
    </row>
    <row r="54" spans="1:5" s="129" customFormat="1" ht="60" customHeight="1">
      <c r="A54" s="133"/>
      <c r="B54" s="13"/>
      <c r="C54" s="259" t="s">
        <v>755</v>
      </c>
      <c r="D54" s="259"/>
    </row>
    <row r="55" spans="1:5" s="129" customFormat="1" ht="13.5" customHeight="1">
      <c r="A55" s="133"/>
      <c r="B55" s="13" t="s">
        <v>756</v>
      </c>
      <c r="C55" s="260" t="s">
        <v>757</v>
      </c>
      <c r="D55" s="260"/>
    </row>
    <row r="56" spans="1:5" s="129" customFormat="1" ht="13.5" customHeight="1">
      <c r="A56" s="134"/>
      <c r="B56" s="135"/>
      <c r="C56" s="136"/>
      <c r="D56" s="136"/>
    </row>
    <row r="57" spans="1:5" s="137" customFormat="1" ht="19.95" customHeight="1">
      <c r="A57" s="255" t="s">
        <v>758</v>
      </c>
      <c r="B57" s="255"/>
      <c r="C57" s="255"/>
      <c r="D57" s="255"/>
    </row>
    <row r="58" spans="1:5" s="137" customFormat="1" ht="30.75" customHeight="1">
      <c r="A58" s="255" t="s">
        <v>759</v>
      </c>
      <c r="B58" s="255"/>
      <c r="C58" s="255"/>
      <c r="D58" s="255"/>
    </row>
    <row r="59" spans="1:5">
      <c r="A59" s="138"/>
      <c r="B59" s="138"/>
      <c r="C59" s="138"/>
      <c r="D59" s="138"/>
    </row>
    <row r="61" spans="1:5" ht="13.8">
      <c r="A61" s="48" t="s">
        <v>2</v>
      </c>
      <c r="B61" s="1"/>
      <c r="C61" s="139"/>
      <c r="D61" s="256" t="s">
        <v>760</v>
      </c>
      <c r="E61" s="256"/>
    </row>
  </sheetData>
  <mergeCells count="40">
    <mergeCell ref="C24:D24"/>
    <mergeCell ref="A17:D18"/>
    <mergeCell ref="A20:B20"/>
    <mergeCell ref="C20:D21"/>
    <mergeCell ref="C22:D22"/>
    <mergeCell ref="C23:D23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A57:D57"/>
    <mergeCell ref="A58:D58"/>
    <mergeCell ref="D61:E61"/>
    <mergeCell ref="C51:D51"/>
    <mergeCell ref="C49:D49"/>
    <mergeCell ref="C50:D50"/>
    <mergeCell ref="C52:D52"/>
    <mergeCell ref="C53:D53"/>
    <mergeCell ref="C54:D54"/>
    <mergeCell ref="C55:D55"/>
  </mergeCells>
  <pageMargins left="0.78740157480314965" right="0.39370078740157483" top="0.6692913385826772" bottom="0.39370078740157483" header="0.51181102362204722" footer="0"/>
  <pageSetup paperSize="9" scale="70" orientation="portrait" r:id="rId1"/>
  <headerFooter differentFirst="1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G28" sqref="G28"/>
    </sheetView>
  </sheetViews>
  <sheetFormatPr defaultRowHeight="13.2"/>
  <cols>
    <col min="1" max="1" width="20.5546875" style="1" customWidth="1"/>
    <col min="2" max="2" width="50" style="1" customWidth="1"/>
    <col min="3" max="3" width="53" style="1" customWidth="1"/>
    <col min="4" max="4" width="33.6640625" style="1" customWidth="1"/>
    <col min="5" max="5" width="23.6640625" style="1" customWidth="1"/>
    <col min="6" max="256" width="8.88671875" style="1"/>
    <col min="257" max="257" width="20.5546875" style="1" customWidth="1"/>
    <col min="258" max="258" width="50" style="1" customWidth="1"/>
    <col min="259" max="259" width="48.33203125" style="1" customWidth="1"/>
    <col min="260" max="512" width="8.88671875" style="1"/>
    <col min="513" max="513" width="20.5546875" style="1" customWidth="1"/>
    <col min="514" max="514" width="50" style="1" customWidth="1"/>
    <col min="515" max="515" width="48.33203125" style="1" customWidth="1"/>
    <col min="516" max="768" width="8.88671875" style="1"/>
    <col min="769" max="769" width="20.5546875" style="1" customWidth="1"/>
    <col min="770" max="770" width="50" style="1" customWidth="1"/>
    <col min="771" max="771" width="48.33203125" style="1" customWidth="1"/>
    <col min="772" max="1024" width="8.88671875" style="1"/>
    <col min="1025" max="1025" width="20.5546875" style="1" customWidth="1"/>
    <col min="1026" max="1026" width="50" style="1" customWidth="1"/>
    <col min="1027" max="1027" width="48.33203125" style="1" customWidth="1"/>
    <col min="1028" max="1280" width="8.88671875" style="1"/>
    <col min="1281" max="1281" width="20.5546875" style="1" customWidth="1"/>
    <col min="1282" max="1282" width="50" style="1" customWidth="1"/>
    <col min="1283" max="1283" width="48.33203125" style="1" customWidth="1"/>
    <col min="1284" max="1536" width="8.88671875" style="1"/>
    <col min="1537" max="1537" width="20.5546875" style="1" customWidth="1"/>
    <col min="1538" max="1538" width="50" style="1" customWidth="1"/>
    <col min="1539" max="1539" width="48.33203125" style="1" customWidth="1"/>
    <col min="1540" max="1792" width="8.88671875" style="1"/>
    <col min="1793" max="1793" width="20.5546875" style="1" customWidth="1"/>
    <col min="1794" max="1794" width="50" style="1" customWidth="1"/>
    <col min="1795" max="1795" width="48.33203125" style="1" customWidth="1"/>
    <col min="1796" max="2048" width="8.88671875" style="1"/>
    <col min="2049" max="2049" width="20.5546875" style="1" customWidth="1"/>
    <col min="2050" max="2050" width="50" style="1" customWidth="1"/>
    <col min="2051" max="2051" width="48.33203125" style="1" customWidth="1"/>
    <col min="2052" max="2304" width="8.88671875" style="1"/>
    <col min="2305" max="2305" width="20.5546875" style="1" customWidth="1"/>
    <col min="2306" max="2306" width="50" style="1" customWidth="1"/>
    <col min="2307" max="2307" width="48.33203125" style="1" customWidth="1"/>
    <col min="2308" max="2560" width="8.88671875" style="1"/>
    <col min="2561" max="2561" width="20.5546875" style="1" customWidth="1"/>
    <col min="2562" max="2562" width="50" style="1" customWidth="1"/>
    <col min="2563" max="2563" width="48.33203125" style="1" customWidth="1"/>
    <col min="2564" max="2816" width="8.88671875" style="1"/>
    <col min="2817" max="2817" width="20.5546875" style="1" customWidth="1"/>
    <col min="2818" max="2818" width="50" style="1" customWidth="1"/>
    <col min="2819" max="2819" width="48.33203125" style="1" customWidth="1"/>
    <col min="2820" max="3072" width="8.88671875" style="1"/>
    <col min="3073" max="3073" width="20.5546875" style="1" customWidth="1"/>
    <col min="3074" max="3074" width="50" style="1" customWidth="1"/>
    <col min="3075" max="3075" width="48.33203125" style="1" customWidth="1"/>
    <col min="3076" max="3328" width="8.88671875" style="1"/>
    <col min="3329" max="3329" width="20.5546875" style="1" customWidth="1"/>
    <col min="3330" max="3330" width="50" style="1" customWidth="1"/>
    <col min="3331" max="3331" width="48.33203125" style="1" customWidth="1"/>
    <col min="3332" max="3584" width="8.88671875" style="1"/>
    <col min="3585" max="3585" width="20.5546875" style="1" customWidth="1"/>
    <col min="3586" max="3586" width="50" style="1" customWidth="1"/>
    <col min="3587" max="3587" width="48.33203125" style="1" customWidth="1"/>
    <col min="3588" max="3840" width="8.88671875" style="1"/>
    <col min="3841" max="3841" width="20.5546875" style="1" customWidth="1"/>
    <col min="3842" max="3842" width="50" style="1" customWidth="1"/>
    <col min="3843" max="3843" width="48.33203125" style="1" customWidth="1"/>
    <col min="3844" max="4096" width="8.88671875" style="1"/>
    <col min="4097" max="4097" width="20.5546875" style="1" customWidth="1"/>
    <col min="4098" max="4098" width="50" style="1" customWidth="1"/>
    <col min="4099" max="4099" width="48.33203125" style="1" customWidth="1"/>
    <col min="4100" max="4352" width="8.88671875" style="1"/>
    <col min="4353" max="4353" width="20.5546875" style="1" customWidth="1"/>
    <col min="4354" max="4354" width="50" style="1" customWidth="1"/>
    <col min="4355" max="4355" width="48.33203125" style="1" customWidth="1"/>
    <col min="4356" max="4608" width="8.88671875" style="1"/>
    <col min="4609" max="4609" width="20.5546875" style="1" customWidth="1"/>
    <col min="4610" max="4610" width="50" style="1" customWidth="1"/>
    <col min="4611" max="4611" width="48.33203125" style="1" customWidth="1"/>
    <col min="4612" max="4864" width="8.88671875" style="1"/>
    <col min="4865" max="4865" width="20.5546875" style="1" customWidth="1"/>
    <col min="4866" max="4866" width="50" style="1" customWidth="1"/>
    <col min="4867" max="4867" width="48.33203125" style="1" customWidth="1"/>
    <col min="4868" max="5120" width="8.88671875" style="1"/>
    <col min="5121" max="5121" width="20.5546875" style="1" customWidth="1"/>
    <col min="5122" max="5122" width="50" style="1" customWidth="1"/>
    <col min="5123" max="5123" width="48.33203125" style="1" customWidth="1"/>
    <col min="5124" max="5376" width="8.88671875" style="1"/>
    <col min="5377" max="5377" width="20.5546875" style="1" customWidth="1"/>
    <col min="5378" max="5378" width="50" style="1" customWidth="1"/>
    <col min="5379" max="5379" width="48.33203125" style="1" customWidth="1"/>
    <col min="5380" max="5632" width="8.88671875" style="1"/>
    <col min="5633" max="5633" width="20.5546875" style="1" customWidth="1"/>
    <col min="5634" max="5634" width="50" style="1" customWidth="1"/>
    <col min="5635" max="5635" width="48.33203125" style="1" customWidth="1"/>
    <col min="5636" max="5888" width="8.88671875" style="1"/>
    <col min="5889" max="5889" width="20.5546875" style="1" customWidth="1"/>
    <col min="5890" max="5890" width="50" style="1" customWidth="1"/>
    <col min="5891" max="5891" width="48.33203125" style="1" customWidth="1"/>
    <col min="5892" max="6144" width="8.88671875" style="1"/>
    <col min="6145" max="6145" width="20.5546875" style="1" customWidth="1"/>
    <col min="6146" max="6146" width="50" style="1" customWidth="1"/>
    <col min="6147" max="6147" width="48.33203125" style="1" customWidth="1"/>
    <col min="6148" max="6400" width="8.88671875" style="1"/>
    <col min="6401" max="6401" width="20.5546875" style="1" customWidth="1"/>
    <col min="6402" max="6402" width="50" style="1" customWidth="1"/>
    <col min="6403" max="6403" width="48.33203125" style="1" customWidth="1"/>
    <col min="6404" max="6656" width="8.88671875" style="1"/>
    <col min="6657" max="6657" width="20.5546875" style="1" customWidth="1"/>
    <col min="6658" max="6658" width="50" style="1" customWidth="1"/>
    <col min="6659" max="6659" width="48.33203125" style="1" customWidth="1"/>
    <col min="6660" max="6912" width="8.88671875" style="1"/>
    <col min="6913" max="6913" width="20.5546875" style="1" customWidth="1"/>
    <col min="6914" max="6914" width="50" style="1" customWidth="1"/>
    <col min="6915" max="6915" width="48.33203125" style="1" customWidth="1"/>
    <col min="6916" max="7168" width="8.88671875" style="1"/>
    <col min="7169" max="7169" width="20.5546875" style="1" customWidth="1"/>
    <col min="7170" max="7170" width="50" style="1" customWidth="1"/>
    <col min="7171" max="7171" width="48.33203125" style="1" customWidth="1"/>
    <col min="7172" max="7424" width="8.88671875" style="1"/>
    <col min="7425" max="7425" width="20.5546875" style="1" customWidth="1"/>
    <col min="7426" max="7426" width="50" style="1" customWidth="1"/>
    <col min="7427" max="7427" width="48.33203125" style="1" customWidth="1"/>
    <col min="7428" max="7680" width="8.88671875" style="1"/>
    <col min="7681" max="7681" width="20.5546875" style="1" customWidth="1"/>
    <col min="7682" max="7682" width="50" style="1" customWidth="1"/>
    <col min="7683" max="7683" width="48.33203125" style="1" customWidth="1"/>
    <col min="7684" max="7936" width="8.88671875" style="1"/>
    <col min="7937" max="7937" width="20.5546875" style="1" customWidth="1"/>
    <col min="7938" max="7938" width="50" style="1" customWidth="1"/>
    <col min="7939" max="7939" width="48.33203125" style="1" customWidth="1"/>
    <col min="7940" max="8192" width="8.88671875" style="1"/>
    <col min="8193" max="8193" width="20.5546875" style="1" customWidth="1"/>
    <col min="8194" max="8194" width="50" style="1" customWidth="1"/>
    <col min="8195" max="8195" width="48.33203125" style="1" customWidth="1"/>
    <col min="8196" max="8448" width="8.88671875" style="1"/>
    <col min="8449" max="8449" width="20.5546875" style="1" customWidth="1"/>
    <col min="8450" max="8450" width="50" style="1" customWidth="1"/>
    <col min="8451" max="8451" width="48.33203125" style="1" customWidth="1"/>
    <col min="8452" max="8704" width="8.88671875" style="1"/>
    <col min="8705" max="8705" width="20.5546875" style="1" customWidth="1"/>
    <col min="8706" max="8706" width="50" style="1" customWidth="1"/>
    <col min="8707" max="8707" width="48.33203125" style="1" customWidth="1"/>
    <col min="8708" max="8960" width="8.88671875" style="1"/>
    <col min="8961" max="8961" width="20.5546875" style="1" customWidth="1"/>
    <col min="8962" max="8962" width="50" style="1" customWidth="1"/>
    <col min="8963" max="8963" width="48.33203125" style="1" customWidth="1"/>
    <col min="8964" max="9216" width="8.88671875" style="1"/>
    <col min="9217" max="9217" width="20.5546875" style="1" customWidth="1"/>
    <col min="9218" max="9218" width="50" style="1" customWidth="1"/>
    <col min="9219" max="9219" width="48.33203125" style="1" customWidth="1"/>
    <col min="9220" max="9472" width="8.88671875" style="1"/>
    <col min="9473" max="9473" width="20.5546875" style="1" customWidth="1"/>
    <col min="9474" max="9474" width="50" style="1" customWidth="1"/>
    <col min="9475" max="9475" width="48.33203125" style="1" customWidth="1"/>
    <col min="9476" max="9728" width="8.88671875" style="1"/>
    <col min="9729" max="9729" width="20.5546875" style="1" customWidth="1"/>
    <col min="9730" max="9730" width="50" style="1" customWidth="1"/>
    <col min="9731" max="9731" width="48.33203125" style="1" customWidth="1"/>
    <col min="9732" max="9984" width="8.88671875" style="1"/>
    <col min="9985" max="9985" width="20.5546875" style="1" customWidth="1"/>
    <col min="9986" max="9986" width="50" style="1" customWidth="1"/>
    <col min="9987" max="9987" width="48.33203125" style="1" customWidth="1"/>
    <col min="9988" max="10240" width="8.88671875" style="1"/>
    <col min="10241" max="10241" width="20.5546875" style="1" customWidth="1"/>
    <col min="10242" max="10242" width="50" style="1" customWidth="1"/>
    <col min="10243" max="10243" width="48.33203125" style="1" customWidth="1"/>
    <col min="10244" max="10496" width="8.88671875" style="1"/>
    <col min="10497" max="10497" width="20.5546875" style="1" customWidth="1"/>
    <col min="10498" max="10498" width="50" style="1" customWidth="1"/>
    <col min="10499" max="10499" width="48.33203125" style="1" customWidth="1"/>
    <col min="10500" max="10752" width="8.88671875" style="1"/>
    <col min="10753" max="10753" width="20.5546875" style="1" customWidth="1"/>
    <col min="10754" max="10754" width="50" style="1" customWidth="1"/>
    <col min="10755" max="10755" width="48.33203125" style="1" customWidth="1"/>
    <col min="10756" max="11008" width="8.88671875" style="1"/>
    <col min="11009" max="11009" width="20.5546875" style="1" customWidth="1"/>
    <col min="11010" max="11010" width="50" style="1" customWidth="1"/>
    <col min="11011" max="11011" width="48.33203125" style="1" customWidth="1"/>
    <col min="11012" max="11264" width="8.88671875" style="1"/>
    <col min="11265" max="11265" width="20.5546875" style="1" customWidth="1"/>
    <col min="11266" max="11266" width="50" style="1" customWidth="1"/>
    <col min="11267" max="11267" width="48.33203125" style="1" customWidth="1"/>
    <col min="11268" max="11520" width="8.88671875" style="1"/>
    <col min="11521" max="11521" width="20.5546875" style="1" customWidth="1"/>
    <col min="11522" max="11522" width="50" style="1" customWidth="1"/>
    <col min="11523" max="11523" width="48.33203125" style="1" customWidth="1"/>
    <col min="11524" max="11776" width="8.88671875" style="1"/>
    <col min="11777" max="11777" width="20.5546875" style="1" customWidth="1"/>
    <col min="11778" max="11778" width="50" style="1" customWidth="1"/>
    <col min="11779" max="11779" width="48.33203125" style="1" customWidth="1"/>
    <col min="11780" max="12032" width="8.88671875" style="1"/>
    <col min="12033" max="12033" width="20.5546875" style="1" customWidth="1"/>
    <col min="12034" max="12034" width="50" style="1" customWidth="1"/>
    <col min="12035" max="12035" width="48.33203125" style="1" customWidth="1"/>
    <col min="12036" max="12288" width="8.88671875" style="1"/>
    <col min="12289" max="12289" width="20.5546875" style="1" customWidth="1"/>
    <col min="12290" max="12290" width="50" style="1" customWidth="1"/>
    <col min="12291" max="12291" width="48.33203125" style="1" customWidth="1"/>
    <col min="12292" max="12544" width="8.88671875" style="1"/>
    <col min="12545" max="12545" width="20.5546875" style="1" customWidth="1"/>
    <col min="12546" max="12546" width="50" style="1" customWidth="1"/>
    <col min="12547" max="12547" width="48.33203125" style="1" customWidth="1"/>
    <col min="12548" max="12800" width="8.88671875" style="1"/>
    <col min="12801" max="12801" width="20.5546875" style="1" customWidth="1"/>
    <col min="12802" max="12802" width="50" style="1" customWidth="1"/>
    <col min="12803" max="12803" width="48.33203125" style="1" customWidth="1"/>
    <col min="12804" max="13056" width="8.88671875" style="1"/>
    <col min="13057" max="13057" width="20.5546875" style="1" customWidth="1"/>
    <col min="13058" max="13058" width="50" style="1" customWidth="1"/>
    <col min="13059" max="13059" width="48.33203125" style="1" customWidth="1"/>
    <col min="13060" max="13312" width="8.88671875" style="1"/>
    <col min="13313" max="13313" width="20.5546875" style="1" customWidth="1"/>
    <col min="13314" max="13314" width="50" style="1" customWidth="1"/>
    <col min="13315" max="13315" width="48.33203125" style="1" customWidth="1"/>
    <col min="13316" max="13568" width="8.88671875" style="1"/>
    <col min="13569" max="13569" width="20.5546875" style="1" customWidth="1"/>
    <col min="13570" max="13570" width="50" style="1" customWidth="1"/>
    <col min="13571" max="13571" width="48.33203125" style="1" customWidth="1"/>
    <col min="13572" max="13824" width="8.88671875" style="1"/>
    <col min="13825" max="13825" width="20.5546875" style="1" customWidth="1"/>
    <col min="13826" max="13826" width="50" style="1" customWidth="1"/>
    <col min="13827" max="13827" width="48.33203125" style="1" customWidth="1"/>
    <col min="13828" max="14080" width="8.88671875" style="1"/>
    <col min="14081" max="14081" width="20.5546875" style="1" customWidth="1"/>
    <col min="14082" max="14082" width="50" style="1" customWidth="1"/>
    <col min="14083" max="14083" width="48.33203125" style="1" customWidth="1"/>
    <col min="14084" max="14336" width="8.88671875" style="1"/>
    <col min="14337" max="14337" width="20.5546875" style="1" customWidth="1"/>
    <col min="14338" max="14338" width="50" style="1" customWidth="1"/>
    <col min="14339" max="14339" width="48.33203125" style="1" customWidth="1"/>
    <col min="14340" max="14592" width="8.88671875" style="1"/>
    <col min="14593" max="14593" width="20.5546875" style="1" customWidth="1"/>
    <col min="14594" max="14594" width="50" style="1" customWidth="1"/>
    <col min="14595" max="14595" width="48.33203125" style="1" customWidth="1"/>
    <col min="14596" max="14848" width="8.88671875" style="1"/>
    <col min="14849" max="14849" width="20.5546875" style="1" customWidth="1"/>
    <col min="14850" max="14850" width="50" style="1" customWidth="1"/>
    <col min="14851" max="14851" width="48.33203125" style="1" customWidth="1"/>
    <col min="14852" max="15104" width="8.88671875" style="1"/>
    <col min="15105" max="15105" width="20.5546875" style="1" customWidth="1"/>
    <col min="15106" max="15106" width="50" style="1" customWidth="1"/>
    <col min="15107" max="15107" width="48.33203125" style="1" customWidth="1"/>
    <col min="15108" max="15360" width="8.88671875" style="1"/>
    <col min="15361" max="15361" width="20.5546875" style="1" customWidth="1"/>
    <col min="15362" max="15362" width="50" style="1" customWidth="1"/>
    <col min="15363" max="15363" width="48.33203125" style="1" customWidth="1"/>
    <col min="15364" max="15616" width="8.88671875" style="1"/>
    <col min="15617" max="15617" width="20.5546875" style="1" customWidth="1"/>
    <col min="15618" max="15618" width="50" style="1" customWidth="1"/>
    <col min="15619" max="15619" width="48.33203125" style="1" customWidth="1"/>
    <col min="15620" max="15872" width="8.88671875" style="1"/>
    <col min="15873" max="15873" width="20.5546875" style="1" customWidth="1"/>
    <col min="15874" max="15874" width="50" style="1" customWidth="1"/>
    <col min="15875" max="15875" width="48.33203125" style="1" customWidth="1"/>
    <col min="15876" max="16128" width="8.88671875" style="1"/>
    <col min="16129" max="16129" width="20.5546875" style="1" customWidth="1"/>
    <col min="16130" max="16130" width="50" style="1" customWidth="1"/>
    <col min="16131" max="16131" width="48.33203125" style="1" customWidth="1"/>
    <col min="16132" max="16384" width="8.88671875" style="1"/>
  </cols>
  <sheetData>
    <row r="1" spans="1:3" ht="13.8">
      <c r="C1" s="207"/>
    </row>
    <row r="2" spans="1:3" ht="17.399999999999999" customHeight="1">
      <c r="C2" s="207"/>
    </row>
    <row r="3" spans="1:3" ht="13.8">
      <c r="C3" s="207"/>
    </row>
    <row r="4" spans="1:3" ht="13.8">
      <c r="C4" s="207"/>
    </row>
    <row r="5" spans="1:3" ht="13.8">
      <c r="C5" s="207"/>
    </row>
    <row r="6" spans="1:3" ht="18.600000000000001" customHeight="1">
      <c r="C6" s="236"/>
    </row>
    <row r="7" spans="1:3" ht="13.8">
      <c r="C7" s="183"/>
    </row>
    <row r="8" spans="1:3" ht="13.8">
      <c r="C8" s="183"/>
    </row>
    <row r="9" spans="1:3" ht="13.8">
      <c r="C9" s="183"/>
    </row>
    <row r="10" spans="1:3" ht="13.8">
      <c r="C10" s="183"/>
    </row>
    <row r="11" spans="1:3" ht="13.8">
      <c r="C11" s="183"/>
    </row>
    <row r="12" spans="1:3" ht="13.8">
      <c r="C12" s="183"/>
    </row>
    <row r="13" spans="1:3" ht="13.8">
      <c r="C13" s="183"/>
    </row>
    <row r="14" spans="1:3" ht="13.8">
      <c r="C14" s="183"/>
    </row>
    <row r="15" spans="1:3" ht="19.2" customHeight="1"/>
    <row r="16" spans="1:3" ht="49.5" customHeight="1">
      <c r="A16" s="268" t="s">
        <v>796</v>
      </c>
      <c r="B16" s="269"/>
      <c r="C16" s="269"/>
    </row>
    <row r="17" spans="1:4" ht="15.6">
      <c r="A17" s="184"/>
      <c r="B17" s="185"/>
      <c r="C17" s="185"/>
    </row>
    <row r="18" spans="1:4" ht="15.6">
      <c r="A18" s="186"/>
      <c r="B18" s="187"/>
      <c r="C18" s="185"/>
    </row>
    <row r="19" spans="1:4" ht="15.6">
      <c r="A19" s="270" t="s">
        <v>4</v>
      </c>
      <c r="B19" s="270"/>
      <c r="C19" s="270" t="s">
        <v>797</v>
      </c>
    </row>
    <row r="20" spans="1:4" ht="93.6" customHeight="1">
      <c r="A20" s="188" t="s">
        <v>798</v>
      </c>
      <c r="B20" s="188" t="s">
        <v>799</v>
      </c>
      <c r="C20" s="270"/>
    </row>
    <row r="21" spans="1:4" ht="49.5" customHeight="1">
      <c r="A21" s="189">
        <v>910</v>
      </c>
      <c r="B21" s="190"/>
      <c r="C21" s="191" t="s">
        <v>736</v>
      </c>
    </row>
    <row r="22" spans="1:4" ht="46.8">
      <c r="A22" s="192">
        <v>910</v>
      </c>
      <c r="B22" s="193" t="s">
        <v>800</v>
      </c>
      <c r="C22" s="101" t="s">
        <v>681</v>
      </c>
    </row>
    <row r="23" spans="1:4" ht="46.8">
      <c r="A23" s="192">
        <v>910</v>
      </c>
      <c r="B23" s="193" t="s">
        <v>801</v>
      </c>
      <c r="C23" s="101" t="s">
        <v>802</v>
      </c>
    </row>
    <row r="24" spans="1:4" ht="62.4">
      <c r="A24" s="192">
        <v>910</v>
      </c>
      <c r="B24" s="193" t="s">
        <v>803</v>
      </c>
      <c r="C24" s="101" t="s">
        <v>687</v>
      </c>
    </row>
    <row r="25" spans="1:4" ht="62.4">
      <c r="A25" s="192">
        <v>910</v>
      </c>
      <c r="B25" s="193" t="s">
        <v>838</v>
      </c>
      <c r="C25" s="101" t="s">
        <v>691</v>
      </c>
    </row>
    <row r="26" spans="1:4" ht="62.4">
      <c r="A26" s="192">
        <v>910</v>
      </c>
      <c r="B26" s="193" t="s">
        <v>811</v>
      </c>
      <c r="C26" s="115" t="s">
        <v>794</v>
      </c>
      <c r="D26" s="201"/>
    </row>
    <row r="27" spans="1:4" ht="62.4">
      <c r="A27" s="192">
        <v>910</v>
      </c>
      <c r="B27" s="193" t="s">
        <v>804</v>
      </c>
      <c r="C27" s="101" t="s">
        <v>805</v>
      </c>
    </row>
    <row r="28" spans="1:4" ht="31.2">
      <c r="A28" s="194">
        <v>910</v>
      </c>
      <c r="B28" s="193" t="s">
        <v>806</v>
      </c>
      <c r="C28" s="195" t="s">
        <v>807</v>
      </c>
    </row>
    <row r="29" spans="1:4" ht="31.2">
      <c r="A29" s="194">
        <v>910</v>
      </c>
      <c r="B29" s="193" t="s">
        <v>808</v>
      </c>
      <c r="C29" s="195" t="s">
        <v>809</v>
      </c>
    </row>
    <row r="30" spans="1:4" ht="15.6">
      <c r="A30" s="196"/>
      <c r="B30" s="196"/>
      <c r="C30" s="196"/>
    </row>
    <row r="31" spans="1:4" ht="31.2">
      <c r="A31" s="197" t="s">
        <v>2</v>
      </c>
      <c r="B31" s="196"/>
      <c r="C31" s="198" t="s">
        <v>810</v>
      </c>
    </row>
    <row r="32" spans="1:4" ht="15.6">
      <c r="A32" s="196"/>
      <c r="B32" s="196"/>
      <c r="C32" s="196"/>
    </row>
    <row r="33" spans="1:3" ht="15.6">
      <c r="A33" s="196"/>
      <c r="B33" s="196"/>
      <c r="C33" s="196"/>
    </row>
  </sheetData>
  <mergeCells count="3">
    <mergeCell ref="A16:C16"/>
    <mergeCell ref="A19:B19"/>
    <mergeCell ref="C19:C20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E689"/>
  <sheetViews>
    <sheetView showGridLines="0" workbookViewId="0">
      <selection activeCell="L270" sqref="L270"/>
    </sheetView>
  </sheetViews>
  <sheetFormatPr defaultColWidth="9.109375" defaultRowHeight="15.6"/>
  <cols>
    <col min="1" max="1" width="69.109375" style="58" customWidth="1"/>
    <col min="2" max="2" width="12.6640625" style="58" bestFit="1" customWidth="1"/>
    <col min="3" max="3" width="7.44140625" style="58" customWidth="1"/>
    <col min="4" max="4" width="10.5546875" style="58" customWidth="1"/>
    <col min="5" max="5" width="12.33203125" style="58" customWidth="1"/>
    <col min="6" max="239" width="9.109375" style="58" customWidth="1"/>
    <col min="240" max="16384" width="9.109375" style="58"/>
  </cols>
  <sheetData>
    <row r="15" spans="1:5" ht="56.25" customHeight="1">
      <c r="A15" s="272" t="s">
        <v>136</v>
      </c>
      <c r="B15" s="272"/>
      <c r="C15" s="272"/>
      <c r="D15" s="272"/>
      <c r="E15" s="272"/>
    </row>
    <row r="16" spans="1:5" ht="16.5" customHeight="1">
      <c r="A16" s="55"/>
      <c r="B16" s="57"/>
      <c r="C16" s="57"/>
      <c r="D16" s="57"/>
      <c r="E16" s="57"/>
    </row>
    <row r="17" spans="1:5">
      <c r="A17" s="273" t="s">
        <v>137</v>
      </c>
      <c r="B17" s="274" t="s">
        <v>138</v>
      </c>
      <c r="C17" s="274"/>
      <c r="D17" s="274"/>
      <c r="E17" s="275" t="s">
        <v>139</v>
      </c>
    </row>
    <row r="18" spans="1:5" ht="34.200000000000003">
      <c r="A18" s="273"/>
      <c r="B18" s="140" t="s">
        <v>140</v>
      </c>
      <c r="C18" s="140" t="s">
        <v>141</v>
      </c>
      <c r="D18" s="59" t="s">
        <v>142</v>
      </c>
      <c r="E18" s="275"/>
    </row>
    <row r="19" spans="1:5" s="62" customFormat="1">
      <c r="A19" s="164">
        <v>1</v>
      </c>
      <c r="B19" s="164">
        <v>2</v>
      </c>
      <c r="C19" s="164">
        <v>3</v>
      </c>
      <c r="D19" s="164">
        <v>4</v>
      </c>
      <c r="E19" s="164">
        <v>5</v>
      </c>
    </row>
    <row r="20" spans="1:5" s="62" customFormat="1" ht="31.2">
      <c r="A20" s="60" t="s">
        <v>143</v>
      </c>
      <c r="B20" s="165" t="s">
        <v>144</v>
      </c>
      <c r="C20" s="166" t="s">
        <v>145</v>
      </c>
      <c r="D20" s="167"/>
      <c r="E20" s="61">
        <v>886903.8</v>
      </c>
    </row>
    <row r="21" spans="1:5" ht="31.2">
      <c r="A21" s="63" t="s">
        <v>146</v>
      </c>
      <c r="B21" s="168" t="s">
        <v>147</v>
      </c>
      <c r="C21" s="169" t="s">
        <v>145</v>
      </c>
      <c r="D21" s="170"/>
      <c r="E21" s="64">
        <v>867563.5</v>
      </c>
    </row>
    <row r="22" spans="1:5" ht="31.2">
      <c r="A22" s="63" t="s">
        <v>148</v>
      </c>
      <c r="B22" s="168" t="s">
        <v>149</v>
      </c>
      <c r="C22" s="169" t="s">
        <v>145</v>
      </c>
      <c r="D22" s="170"/>
      <c r="E22" s="64">
        <v>256235.4</v>
      </c>
    </row>
    <row r="23" spans="1:5" ht="31.2">
      <c r="A23" s="63" t="s">
        <v>150</v>
      </c>
      <c r="B23" s="168" t="s">
        <v>151</v>
      </c>
      <c r="C23" s="169" t="s">
        <v>145</v>
      </c>
      <c r="D23" s="170"/>
      <c r="E23" s="64">
        <v>1454.4</v>
      </c>
    </row>
    <row r="24" spans="1:5" ht="31.2">
      <c r="A24" s="63" t="s">
        <v>152</v>
      </c>
      <c r="B24" s="168" t="s">
        <v>151</v>
      </c>
      <c r="C24" s="169" t="s">
        <v>153</v>
      </c>
      <c r="D24" s="170"/>
      <c r="E24" s="64">
        <v>1454.4</v>
      </c>
    </row>
    <row r="25" spans="1:5">
      <c r="A25" s="63" t="s">
        <v>154</v>
      </c>
      <c r="B25" s="168" t="s">
        <v>151</v>
      </c>
      <c r="C25" s="169" t="s">
        <v>153</v>
      </c>
      <c r="D25" s="170">
        <v>701</v>
      </c>
      <c r="E25" s="64">
        <v>1454.4</v>
      </c>
    </row>
    <row r="26" spans="1:5">
      <c r="A26" s="63" t="s">
        <v>155</v>
      </c>
      <c r="B26" s="168" t="s">
        <v>156</v>
      </c>
      <c r="C26" s="169" t="s">
        <v>145</v>
      </c>
      <c r="D26" s="170"/>
      <c r="E26" s="64">
        <v>91</v>
      </c>
    </row>
    <row r="27" spans="1:5" ht="31.2">
      <c r="A27" s="63" t="s">
        <v>152</v>
      </c>
      <c r="B27" s="168" t="s">
        <v>156</v>
      </c>
      <c r="C27" s="169" t="s">
        <v>153</v>
      </c>
      <c r="D27" s="170"/>
      <c r="E27" s="64">
        <v>91</v>
      </c>
    </row>
    <row r="28" spans="1:5">
      <c r="A28" s="63" t="s">
        <v>154</v>
      </c>
      <c r="B28" s="168" t="s">
        <v>156</v>
      </c>
      <c r="C28" s="169" t="s">
        <v>153</v>
      </c>
      <c r="D28" s="170">
        <v>701</v>
      </c>
      <c r="E28" s="64">
        <v>91</v>
      </c>
    </row>
    <row r="29" spans="1:5">
      <c r="A29" s="63" t="s">
        <v>157</v>
      </c>
      <c r="B29" s="168" t="s">
        <v>158</v>
      </c>
      <c r="C29" s="169" t="s">
        <v>145</v>
      </c>
      <c r="D29" s="170"/>
      <c r="E29" s="64">
        <v>248.2</v>
      </c>
    </row>
    <row r="30" spans="1:5" ht="31.2">
      <c r="A30" s="63" t="s">
        <v>152</v>
      </c>
      <c r="B30" s="168" t="s">
        <v>158</v>
      </c>
      <c r="C30" s="169" t="s">
        <v>153</v>
      </c>
      <c r="D30" s="170"/>
      <c r="E30" s="64">
        <v>248.2</v>
      </c>
    </row>
    <row r="31" spans="1:5" ht="31.2">
      <c r="A31" s="63" t="s">
        <v>159</v>
      </c>
      <c r="B31" s="168" t="s">
        <v>158</v>
      </c>
      <c r="C31" s="169" t="s">
        <v>153</v>
      </c>
      <c r="D31" s="170">
        <v>705</v>
      </c>
      <c r="E31" s="64">
        <v>248.2</v>
      </c>
    </row>
    <row r="32" spans="1:5">
      <c r="A32" s="63" t="s">
        <v>160</v>
      </c>
      <c r="B32" s="168" t="s">
        <v>161</v>
      </c>
      <c r="C32" s="169" t="s">
        <v>145</v>
      </c>
      <c r="D32" s="170"/>
      <c r="E32" s="64">
        <v>41827.199999999997</v>
      </c>
    </row>
    <row r="33" spans="1:5" ht="31.2">
      <c r="A33" s="63" t="s">
        <v>152</v>
      </c>
      <c r="B33" s="168" t="s">
        <v>161</v>
      </c>
      <c r="C33" s="169" t="s">
        <v>153</v>
      </c>
      <c r="D33" s="170"/>
      <c r="E33" s="64">
        <v>40884.6</v>
      </c>
    </row>
    <row r="34" spans="1:5">
      <c r="A34" s="63" t="s">
        <v>154</v>
      </c>
      <c r="B34" s="168" t="s">
        <v>161</v>
      </c>
      <c r="C34" s="169" t="s">
        <v>153</v>
      </c>
      <c r="D34" s="170">
        <v>701</v>
      </c>
      <c r="E34" s="64">
        <v>40884.6</v>
      </c>
    </row>
    <row r="35" spans="1:5">
      <c r="A35" s="63" t="s">
        <v>162</v>
      </c>
      <c r="B35" s="168" t="s">
        <v>161</v>
      </c>
      <c r="C35" s="169" t="s">
        <v>163</v>
      </c>
      <c r="D35" s="170"/>
      <c r="E35" s="64">
        <v>130</v>
      </c>
    </row>
    <row r="36" spans="1:5">
      <c r="A36" s="63" t="s">
        <v>154</v>
      </c>
      <c r="B36" s="168" t="s">
        <v>161</v>
      </c>
      <c r="C36" s="169" t="s">
        <v>163</v>
      </c>
      <c r="D36" s="170">
        <v>701</v>
      </c>
      <c r="E36" s="64">
        <v>130</v>
      </c>
    </row>
    <row r="37" spans="1:5">
      <c r="A37" s="63" t="s">
        <v>164</v>
      </c>
      <c r="B37" s="168" t="s">
        <v>161</v>
      </c>
      <c r="C37" s="169" t="s">
        <v>165</v>
      </c>
      <c r="D37" s="170"/>
      <c r="E37" s="64">
        <v>812.6</v>
      </c>
    </row>
    <row r="38" spans="1:5">
      <c r="A38" s="63" t="s">
        <v>154</v>
      </c>
      <c r="B38" s="168" t="s">
        <v>161</v>
      </c>
      <c r="C38" s="169" t="s">
        <v>165</v>
      </c>
      <c r="D38" s="170">
        <v>701</v>
      </c>
      <c r="E38" s="64">
        <v>812.6</v>
      </c>
    </row>
    <row r="39" spans="1:5" ht="62.4">
      <c r="A39" s="63" t="s">
        <v>166</v>
      </c>
      <c r="B39" s="168" t="s">
        <v>167</v>
      </c>
      <c r="C39" s="169" t="s">
        <v>145</v>
      </c>
      <c r="D39" s="170"/>
      <c r="E39" s="64">
        <v>210340.1</v>
      </c>
    </row>
    <row r="40" spans="1:5" ht="62.4">
      <c r="A40" s="63" t="s">
        <v>168</v>
      </c>
      <c r="B40" s="168" t="s">
        <v>167</v>
      </c>
      <c r="C40" s="169" t="s">
        <v>169</v>
      </c>
      <c r="D40" s="170"/>
      <c r="E40" s="64">
        <v>209188.4</v>
      </c>
    </row>
    <row r="41" spans="1:5">
      <c r="A41" s="63" t="s">
        <v>154</v>
      </c>
      <c r="B41" s="168" t="s">
        <v>167</v>
      </c>
      <c r="C41" s="169" t="s">
        <v>169</v>
      </c>
      <c r="D41" s="170">
        <v>701</v>
      </c>
      <c r="E41" s="64">
        <v>209188.4</v>
      </c>
    </row>
    <row r="42" spans="1:5" ht="31.2">
      <c r="A42" s="63" t="s">
        <v>152</v>
      </c>
      <c r="B42" s="168" t="s">
        <v>167</v>
      </c>
      <c r="C42" s="169" t="s">
        <v>153</v>
      </c>
      <c r="D42" s="170"/>
      <c r="E42" s="64">
        <v>1151.7</v>
      </c>
    </row>
    <row r="43" spans="1:5">
      <c r="A43" s="63" t="s">
        <v>154</v>
      </c>
      <c r="B43" s="168" t="s">
        <v>167</v>
      </c>
      <c r="C43" s="169" t="s">
        <v>153</v>
      </c>
      <c r="D43" s="170">
        <v>701</v>
      </c>
      <c r="E43" s="64">
        <v>1151.7</v>
      </c>
    </row>
    <row r="44" spans="1:5" ht="62.4">
      <c r="A44" s="63" t="s">
        <v>170</v>
      </c>
      <c r="B44" s="168" t="s">
        <v>171</v>
      </c>
      <c r="C44" s="169" t="s">
        <v>145</v>
      </c>
      <c r="D44" s="170"/>
      <c r="E44" s="64">
        <v>744.7</v>
      </c>
    </row>
    <row r="45" spans="1:5" ht="31.2">
      <c r="A45" s="63" t="s">
        <v>152</v>
      </c>
      <c r="B45" s="168" t="s">
        <v>171</v>
      </c>
      <c r="C45" s="169" t="s">
        <v>153</v>
      </c>
      <c r="D45" s="170"/>
      <c r="E45" s="64">
        <v>744.7</v>
      </c>
    </row>
    <row r="46" spans="1:5">
      <c r="A46" s="63" t="s">
        <v>154</v>
      </c>
      <c r="B46" s="168" t="s">
        <v>171</v>
      </c>
      <c r="C46" s="169" t="s">
        <v>153</v>
      </c>
      <c r="D46" s="170">
        <v>701</v>
      </c>
      <c r="E46" s="64">
        <v>744.7</v>
      </c>
    </row>
    <row r="47" spans="1:5">
      <c r="A47" s="63" t="s">
        <v>172</v>
      </c>
      <c r="B47" s="168" t="s">
        <v>173</v>
      </c>
      <c r="C47" s="169" t="s">
        <v>145</v>
      </c>
      <c r="D47" s="170"/>
      <c r="E47" s="64">
        <v>1529.8</v>
      </c>
    </row>
    <row r="48" spans="1:5" ht="31.2">
      <c r="A48" s="63" t="s">
        <v>152</v>
      </c>
      <c r="B48" s="168" t="s">
        <v>173</v>
      </c>
      <c r="C48" s="169" t="s">
        <v>153</v>
      </c>
      <c r="D48" s="170"/>
      <c r="E48" s="64">
        <v>1529.8</v>
      </c>
    </row>
    <row r="49" spans="1:5">
      <c r="A49" s="63" t="s">
        <v>154</v>
      </c>
      <c r="B49" s="168" t="s">
        <v>173</v>
      </c>
      <c r="C49" s="169" t="s">
        <v>153</v>
      </c>
      <c r="D49" s="170">
        <v>701</v>
      </c>
      <c r="E49" s="64">
        <v>1529.8</v>
      </c>
    </row>
    <row r="50" spans="1:5" ht="31.2">
      <c r="A50" s="63" t="s">
        <v>174</v>
      </c>
      <c r="B50" s="168" t="s">
        <v>175</v>
      </c>
      <c r="C50" s="169" t="s">
        <v>145</v>
      </c>
      <c r="D50" s="170"/>
      <c r="E50" s="64">
        <v>543568.9</v>
      </c>
    </row>
    <row r="51" spans="1:5" ht="31.2">
      <c r="A51" s="63" t="s">
        <v>150</v>
      </c>
      <c r="B51" s="168" t="s">
        <v>176</v>
      </c>
      <c r="C51" s="169" t="s">
        <v>145</v>
      </c>
      <c r="D51" s="170"/>
      <c r="E51" s="64">
        <v>3522.4</v>
      </c>
    </row>
    <row r="52" spans="1:5" ht="31.2">
      <c r="A52" s="63" t="s">
        <v>152</v>
      </c>
      <c r="B52" s="168" t="s">
        <v>176</v>
      </c>
      <c r="C52" s="169" t="s">
        <v>153</v>
      </c>
      <c r="D52" s="170"/>
      <c r="E52" s="64">
        <v>3522.4</v>
      </c>
    </row>
    <row r="53" spans="1:5">
      <c r="A53" s="63" t="s">
        <v>177</v>
      </c>
      <c r="B53" s="168" t="s">
        <v>176</v>
      </c>
      <c r="C53" s="169" t="s">
        <v>153</v>
      </c>
      <c r="D53" s="170">
        <v>702</v>
      </c>
      <c r="E53" s="64">
        <v>3522.4</v>
      </c>
    </row>
    <row r="54" spans="1:5">
      <c r="A54" s="63" t="s">
        <v>178</v>
      </c>
      <c r="B54" s="168" t="s">
        <v>179</v>
      </c>
      <c r="C54" s="169" t="s">
        <v>145</v>
      </c>
      <c r="D54" s="170"/>
      <c r="E54" s="64">
        <v>587.5</v>
      </c>
    </row>
    <row r="55" spans="1:5" ht="31.2">
      <c r="A55" s="63" t="s">
        <v>152</v>
      </c>
      <c r="B55" s="168" t="s">
        <v>179</v>
      </c>
      <c r="C55" s="169" t="s">
        <v>153</v>
      </c>
      <c r="D55" s="170"/>
      <c r="E55" s="64">
        <v>587.5</v>
      </c>
    </row>
    <row r="56" spans="1:5">
      <c r="A56" s="63" t="s">
        <v>177</v>
      </c>
      <c r="B56" s="168" t="s">
        <v>179</v>
      </c>
      <c r="C56" s="169" t="s">
        <v>153</v>
      </c>
      <c r="D56" s="170">
        <v>702</v>
      </c>
      <c r="E56" s="64">
        <v>587.5</v>
      </c>
    </row>
    <row r="57" spans="1:5">
      <c r="A57" s="63" t="s">
        <v>155</v>
      </c>
      <c r="B57" s="168" t="s">
        <v>180</v>
      </c>
      <c r="C57" s="169" t="s">
        <v>145</v>
      </c>
      <c r="D57" s="170"/>
      <c r="E57" s="64">
        <v>198.7</v>
      </c>
    </row>
    <row r="58" spans="1:5" ht="31.2">
      <c r="A58" s="63" t="s">
        <v>152</v>
      </c>
      <c r="B58" s="168" t="s">
        <v>180</v>
      </c>
      <c r="C58" s="169" t="s">
        <v>153</v>
      </c>
      <c r="D58" s="170"/>
      <c r="E58" s="64">
        <v>198.7</v>
      </c>
    </row>
    <row r="59" spans="1:5">
      <c r="A59" s="63" t="s">
        <v>177</v>
      </c>
      <c r="B59" s="168" t="s">
        <v>180</v>
      </c>
      <c r="C59" s="169" t="s">
        <v>153</v>
      </c>
      <c r="D59" s="170">
        <v>702</v>
      </c>
      <c r="E59" s="64">
        <v>198.7</v>
      </c>
    </row>
    <row r="60" spans="1:5" ht="31.2">
      <c r="A60" s="63" t="s">
        <v>181</v>
      </c>
      <c r="B60" s="168" t="s">
        <v>182</v>
      </c>
      <c r="C60" s="169" t="s">
        <v>145</v>
      </c>
      <c r="D60" s="170"/>
      <c r="E60" s="64">
        <v>10824.1</v>
      </c>
    </row>
    <row r="61" spans="1:5" ht="31.2">
      <c r="A61" s="63" t="s">
        <v>152</v>
      </c>
      <c r="B61" s="168" t="s">
        <v>182</v>
      </c>
      <c r="C61" s="169" t="s">
        <v>153</v>
      </c>
      <c r="D61" s="170"/>
      <c r="E61" s="64">
        <v>10689.1</v>
      </c>
    </row>
    <row r="62" spans="1:5">
      <c r="A62" s="63" t="s">
        <v>177</v>
      </c>
      <c r="B62" s="168" t="s">
        <v>182</v>
      </c>
      <c r="C62" s="169" t="s">
        <v>153</v>
      </c>
      <c r="D62" s="170">
        <v>702</v>
      </c>
      <c r="E62" s="64">
        <v>10689.1</v>
      </c>
    </row>
    <row r="63" spans="1:5">
      <c r="A63" s="63" t="s">
        <v>164</v>
      </c>
      <c r="B63" s="168" t="s">
        <v>182</v>
      </c>
      <c r="C63" s="169" t="s">
        <v>165</v>
      </c>
      <c r="D63" s="170"/>
      <c r="E63" s="64">
        <v>135</v>
      </c>
    </row>
    <row r="64" spans="1:5">
      <c r="A64" s="63" t="s">
        <v>177</v>
      </c>
      <c r="B64" s="168" t="s">
        <v>182</v>
      </c>
      <c r="C64" s="169" t="s">
        <v>165</v>
      </c>
      <c r="D64" s="170">
        <v>702</v>
      </c>
      <c r="E64" s="64">
        <v>135</v>
      </c>
    </row>
    <row r="65" spans="1:5" ht="31.2">
      <c r="A65" s="63" t="s">
        <v>183</v>
      </c>
      <c r="B65" s="168" t="s">
        <v>184</v>
      </c>
      <c r="C65" s="169" t="s">
        <v>145</v>
      </c>
      <c r="D65" s="170"/>
      <c r="E65" s="64">
        <v>100</v>
      </c>
    </row>
    <row r="66" spans="1:5" ht="62.4">
      <c r="A66" s="63" t="s">
        <v>168</v>
      </c>
      <c r="B66" s="168" t="s">
        <v>184</v>
      </c>
      <c r="C66" s="169" t="s">
        <v>169</v>
      </c>
      <c r="D66" s="170"/>
      <c r="E66" s="64">
        <v>100</v>
      </c>
    </row>
    <row r="67" spans="1:5">
      <c r="A67" s="63" t="s">
        <v>177</v>
      </c>
      <c r="B67" s="168" t="s">
        <v>184</v>
      </c>
      <c r="C67" s="169" t="s">
        <v>169</v>
      </c>
      <c r="D67" s="170">
        <v>702</v>
      </c>
      <c r="E67" s="64">
        <v>100</v>
      </c>
    </row>
    <row r="68" spans="1:5">
      <c r="A68" s="63" t="s">
        <v>185</v>
      </c>
      <c r="B68" s="168" t="s">
        <v>186</v>
      </c>
      <c r="C68" s="169" t="s">
        <v>145</v>
      </c>
      <c r="D68" s="170"/>
      <c r="E68" s="64">
        <v>15</v>
      </c>
    </row>
    <row r="69" spans="1:5" ht="31.2">
      <c r="A69" s="63" t="s">
        <v>152</v>
      </c>
      <c r="B69" s="168" t="s">
        <v>186</v>
      </c>
      <c r="C69" s="169" t="s">
        <v>153</v>
      </c>
      <c r="D69" s="170"/>
      <c r="E69" s="64">
        <v>15</v>
      </c>
    </row>
    <row r="70" spans="1:5">
      <c r="A70" s="63" t="s">
        <v>177</v>
      </c>
      <c r="B70" s="168" t="s">
        <v>186</v>
      </c>
      <c r="C70" s="169" t="s">
        <v>153</v>
      </c>
      <c r="D70" s="170">
        <v>702</v>
      </c>
      <c r="E70" s="64">
        <v>15</v>
      </c>
    </row>
    <row r="71" spans="1:5">
      <c r="A71" s="63" t="s">
        <v>187</v>
      </c>
      <c r="B71" s="168" t="s">
        <v>188</v>
      </c>
      <c r="C71" s="169" t="s">
        <v>145</v>
      </c>
      <c r="D71" s="170"/>
      <c r="E71" s="64">
        <v>213.4</v>
      </c>
    </row>
    <row r="72" spans="1:5" ht="31.2">
      <c r="A72" s="63" t="s">
        <v>152</v>
      </c>
      <c r="B72" s="168" t="s">
        <v>188</v>
      </c>
      <c r="C72" s="169" t="s">
        <v>153</v>
      </c>
      <c r="D72" s="170"/>
      <c r="E72" s="64">
        <v>213.4</v>
      </c>
    </row>
    <row r="73" spans="1:5">
      <c r="A73" s="63" t="s">
        <v>177</v>
      </c>
      <c r="B73" s="168" t="s">
        <v>188</v>
      </c>
      <c r="C73" s="169" t="s">
        <v>153</v>
      </c>
      <c r="D73" s="170">
        <v>702</v>
      </c>
      <c r="E73" s="64">
        <v>213.4</v>
      </c>
    </row>
    <row r="74" spans="1:5">
      <c r="A74" s="63" t="s">
        <v>157</v>
      </c>
      <c r="B74" s="168" t="s">
        <v>189</v>
      </c>
      <c r="C74" s="169" t="s">
        <v>145</v>
      </c>
      <c r="D74" s="170"/>
      <c r="E74" s="64">
        <v>230.2</v>
      </c>
    </row>
    <row r="75" spans="1:5" ht="31.2">
      <c r="A75" s="63" t="s">
        <v>152</v>
      </c>
      <c r="B75" s="168" t="s">
        <v>189</v>
      </c>
      <c r="C75" s="169" t="s">
        <v>153</v>
      </c>
      <c r="D75" s="170"/>
      <c r="E75" s="64">
        <v>230.2</v>
      </c>
    </row>
    <row r="76" spans="1:5" ht="31.2">
      <c r="A76" s="63" t="s">
        <v>159</v>
      </c>
      <c r="B76" s="168" t="s">
        <v>189</v>
      </c>
      <c r="C76" s="169" t="s">
        <v>153</v>
      </c>
      <c r="D76" s="170">
        <v>705</v>
      </c>
      <c r="E76" s="64">
        <v>230.2</v>
      </c>
    </row>
    <row r="77" spans="1:5">
      <c r="A77" s="63" t="s">
        <v>160</v>
      </c>
      <c r="B77" s="168" t="s">
        <v>190</v>
      </c>
      <c r="C77" s="169" t="s">
        <v>145</v>
      </c>
      <c r="D77" s="170"/>
      <c r="E77" s="64">
        <v>46258.9</v>
      </c>
    </row>
    <row r="78" spans="1:5" ht="62.4">
      <c r="A78" s="63" t="s">
        <v>168</v>
      </c>
      <c r="B78" s="168" t="s">
        <v>190</v>
      </c>
      <c r="C78" s="169" t="s">
        <v>169</v>
      </c>
      <c r="D78" s="170"/>
      <c r="E78" s="64">
        <v>42</v>
      </c>
    </row>
    <row r="79" spans="1:5">
      <c r="A79" s="63" t="s">
        <v>177</v>
      </c>
      <c r="B79" s="168" t="s">
        <v>190</v>
      </c>
      <c r="C79" s="169" t="s">
        <v>169</v>
      </c>
      <c r="D79" s="170">
        <v>702</v>
      </c>
      <c r="E79" s="64">
        <v>42</v>
      </c>
    </row>
    <row r="80" spans="1:5" ht="31.2">
      <c r="A80" s="63" t="s">
        <v>152</v>
      </c>
      <c r="B80" s="168" t="s">
        <v>190</v>
      </c>
      <c r="C80" s="169" t="s">
        <v>153</v>
      </c>
      <c r="D80" s="170"/>
      <c r="E80" s="64">
        <v>43655</v>
      </c>
    </row>
    <row r="81" spans="1:5">
      <c r="A81" s="63" t="s">
        <v>177</v>
      </c>
      <c r="B81" s="168" t="s">
        <v>190</v>
      </c>
      <c r="C81" s="169" t="s">
        <v>153</v>
      </c>
      <c r="D81" s="170">
        <v>702</v>
      </c>
      <c r="E81" s="64">
        <v>43655</v>
      </c>
    </row>
    <row r="82" spans="1:5">
      <c r="A82" s="63" t="s">
        <v>164</v>
      </c>
      <c r="B82" s="168" t="s">
        <v>190</v>
      </c>
      <c r="C82" s="169" t="s">
        <v>165</v>
      </c>
      <c r="D82" s="170"/>
      <c r="E82" s="64">
        <v>2561.9</v>
      </c>
    </row>
    <row r="83" spans="1:5">
      <c r="A83" s="63" t="s">
        <v>177</v>
      </c>
      <c r="B83" s="168" t="s">
        <v>190</v>
      </c>
      <c r="C83" s="169" t="s">
        <v>165</v>
      </c>
      <c r="D83" s="170">
        <v>702</v>
      </c>
      <c r="E83" s="64">
        <v>2561.9</v>
      </c>
    </row>
    <row r="84" spans="1:5" ht="93.6">
      <c r="A84" s="63" t="s">
        <v>191</v>
      </c>
      <c r="B84" s="168" t="s">
        <v>192</v>
      </c>
      <c r="C84" s="169" t="s">
        <v>145</v>
      </c>
      <c r="D84" s="170"/>
      <c r="E84" s="64">
        <v>443931.5</v>
      </c>
    </row>
    <row r="85" spans="1:5" ht="62.4">
      <c r="A85" s="63" t="s">
        <v>168</v>
      </c>
      <c r="B85" s="168" t="s">
        <v>192</v>
      </c>
      <c r="C85" s="169" t="s">
        <v>169</v>
      </c>
      <c r="D85" s="170"/>
      <c r="E85" s="64">
        <v>436391.3</v>
      </c>
    </row>
    <row r="86" spans="1:5">
      <c r="A86" s="63" t="s">
        <v>177</v>
      </c>
      <c r="B86" s="168" t="s">
        <v>192</v>
      </c>
      <c r="C86" s="169" t="s">
        <v>169</v>
      </c>
      <c r="D86" s="170">
        <v>702</v>
      </c>
      <c r="E86" s="64">
        <v>436391.3</v>
      </c>
    </row>
    <row r="87" spans="1:5" ht="31.2">
      <c r="A87" s="63" t="s">
        <v>152</v>
      </c>
      <c r="B87" s="168" t="s">
        <v>192</v>
      </c>
      <c r="C87" s="169" t="s">
        <v>153</v>
      </c>
      <c r="D87" s="170"/>
      <c r="E87" s="64">
        <v>7540.2</v>
      </c>
    </row>
    <row r="88" spans="1:5">
      <c r="A88" s="63" t="s">
        <v>177</v>
      </c>
      <c r="B88" s="168" t="s">
        <v>192</v>
      </c>
      <c r="C88" s="169" t="s">
        <v>153</v>
      </c>
      <c r="D88" s="170">
        <v>702</v>
      </c>
      <c r="E88" s="64">
        <v>7540.2</v>
      </c>
    </row>
    <row r="89" spans="1:5" ht="31.2">
      <c r="A89" s="63" t="s">
        <v>193</v>
      </c>
      <c r="B89" s="168" t="s">
        <v>194</v>
      </c>
      <c r="C89" s="169" t="s">
        <v>145</v>
      </c>
      <c r="D89" s="170"/>
      <c r="E89" s="64">
        <v>28723.4</v>
      </c>
    </row>
    <row r="90" spans="1:5" ht="31.2">
      <c r="A90" s="63" t="s">
        <v>152</v>
      </c>
      <c r="B90" s="168" t="s">
        <v>194</v>
      </c>
      <c r="C90" s="169" t="s">
        <v>153</v>
      </c>
      <c r="D90" s="170"/>
      <c r="E90" s="64">
        <v>28723.4</v>
      </c>
    </row>
    <row r="91" spans="1:5">
      <c r="A91" s="63" t="s">
        <v>177</v>
      </c>
      <c r="B91" s="168" t="s">
        <v>194</v>
      </c>
      <c r="C91" s="169" t="s">
        <v>153</v>
      </c>
      <c r="D91" s="170">
        <v>702</v>
      </c>
      <c r="E91" s="64">
        <v>28723.4</v>
      </c>
    </row>
    <row r="92" spans="1:5" ht="62.4">
      <c r="A92" s="63" t="s">
        <v>170</v>
      </c>
      <c r="B92" s="168" t="s">
        <v>195</v>
      </c>
      <c r="C92" s="169" t="s">
        <v>145</v>
      </c>
      <c r="D92" s="170"/>
      <c r="E92" s="64">
        <v>968.1</v>
      </c>
    </row>
    <row r="93" spans="1:5" ht="31.2">
      <c r="A93" s="63" t="s">
        <v>152</v>
      </c>
      <c r="B93" s="168" t="s">
        <v>195</v>
      </c>
      <c r="C93" s="169" t="s">
        <v>153</v>
      </c>
      <c r="D93" s="170"/>
      <c r="E93" s="64">
        <v>968.1</v>
      </c>
    </row>
    <row r="94" spans="1:5">
      <c r="A94" s="63" t="s">
        <v>177</v>
      </c>
      <c r="B94" s="168" t="s">
        <v>195</v>
      </c>
      <c r="C94" s="169" t="s">
        <v>153</v>
      </c>
      <c r="D94" s="170">
        <v>702</v>
      </c>
      <c r="E94" s="64">
        <v>968.1</v>
      </c>
    </row>
    <row r="95" spans="1:5">
      <c r="A95" s="63" t="s">
        <v>172</v>
      </c>
      <c r="B95" s="168" t="s">
        <v>196</v>
      </c>
      <c r="C95" s="169" t="s">
        <v>145</v>
      </c>
      <c r="D95" s="170"/>
      <c r="E95" s="64">
        <v>3439</v>
      </c>
    </row>
    <row r="96" spans="1:5" ht="31.2">
      <c r="A96" s="63" t="s">
        <v>152</v>
      </c>
      <c r="B96" s="168" t="s">
        <v>196</v>
      </c>
      <c r="C96" s="169" t="s">
        <v>153</v>
      </c>
      <c r="D96" s="170"/>
      <c r="E96" s="64">
        <v>3439</v>
      </c>
    </row>
    <row r="97" spans="1:5">
      <c r="A97" s="63" t="s">
        <v>177</v>
      </c>
      <c r="B97" s="168" t="s">
        <v>196</v>
      </c>
      <c r="C97" s="169" t="s">
        <v>153</v>
      </c>
      <c r="D97" s="170">
        <v>702</v>
      </c>
      <c r="E97" s="64">
        <v>3439</v>
      </c>
    </row>
    <row r="98" spans="1:5" ht="46.8">
      <c r="A98" s="63" t="s">
        <v>197</v>
      </c>
      <c r="B98" s="168" t="s">
        <v>198</v>
      </c>
      <c r="C98" s="169" t="s">
        <v>145</v>
      </c>
      <c r="D98" s="170"/>
      <c r="E98" s="64">
        <v>1430</v>
      </c>
    </row>
    <row r="99" spans="1:5" ht="31.2">
      <c r="A99" s="63" t="s">
        <v>152</v>
      </c>
      <c r="B99" s="168" t="s">
        <v>198</v>
      </c>
      <c r="C99" s="169" t="s">
        <v>153</v>
      </c>
      <c r="D99" s="170"/>
      <c r="E99" s="64">
        <v>1430</v>
      </c>
    </row>
    <row r="100" spans="1:5">
      <c r="A100" s="63" t="s">
        <v>177</v>
      </c>
      <c r="B100" s="168" t="s">
        <v>198</v>
      </c>
      <c r="C100" s="169" t="s">
        <v>153</v>
      </c>
      <c r="D100" s="170">
        <v>702</v>
      </c>
      <c r="E100" s="64">
        <v>1430</v>
      </c>
    </row>
    <row r="101" spans="1:5" ht="46.8">
      <c r="A101" s="63" t="s">
        <v>199</v>
      </c>
      <c r="B101" s="168" t="s">
        <v>200</v>
      </c>
      <c r="C101" s="169" t="s">
        <v>145</v>
      </c>
      <c r="D101" s="170"/>
      <c r="E101" s="64">
        <v>2061.8000000000002</v>
      </c>
    </row>
    <row r="102" spans="1:5" ht="31.2">
      <c r="A102" s="63" t="s">
        <v>152</v>
      </c>
      <c r="B102" s="168" t="s">
        <v>200</v>
      </c>
      <c r="C102" s="169" t="s">
        <v>153</v>
      </c>
      <c r="D102" s="170"/>
      <c r="E102" s="64">
        <v>2061.8000000000002</v>
      </c>
    </row>
    <row r="103" spans="1:5">
      <c r="A103" s="63" t="s">
        <v>177</v>
      </c>
      <c r="B103" s="168" t="s">
        <v>200</v>
      </c>
      <c r="C103" s="169" t="s">
        <v>153</v>
      </c>
      <c r="D103" s="170">
        <v>702</v>
      </c>
      <c r="E103" s="64">
        <v>2061.8000000000002</v>
      </c>
    </row>
    <row r="104" spans="1:5" ht="78">
      <c r="A104" s="63" t="s">
        <v>201</v>
      </c>
      <c r="B104" s="168" t="s">
        <v>202</v>
      </c>
      <c r="C104" s="169" t="s">
        <v>145</v>
      </c>
      <c r="D104" s="170"/>
      <c r="E104" s="64">
        <v>1064.9000000000001</v>
      </c>
    </row>
    <row r="105" spans="1:5" ht="31.2">
      <c r="A105" s="63" t="s">
        <v>152</v>
      </c>
      <c r="B105" s="168" t="s">
        <v>202</v>
      </c>
      <c r="C105" s="169" t="s">
        <v>153</v>
      </c>
      <c r="D105" s="170"/>
      <c r="E105" s="64">
        <v>1064.9000000000001</v>
      </c>
    </row>
    <row r="106" spans="1:5">
      <c r="A106" s="63" t="s">
        <v>177</v>
      </c>
      <c r="B106" s="168" t="s">
        <v>202</v>
      </c>
      <c r="C106" s="169" t="s">
        <v>153</v>
      </c>
      <c r="D106" s="170">
        <v>702</v>
      </c>
      <c r="E106" s="64">
        <v>1064.9000000000001</v>
      </c>
    </row>
    <row r="107" spans="1:5" ht="31.2">
      <c r="A107" s="63" t="s">
        <v>203</v>
      </c>
      <c r="B107" s="168" t="s">
        <v>204</v>
      </c>
      <c r="C107" s="169" t="s">
        <v>145</v>
      </c>
      <c r="D107" s="170"/>
      <c r="E107" s="64">
        <v>49394.9</v>
      </c>
    </row>
    <row r="108" spans="1:5" ht="31.2">
      <c r="A108" s="63" t="s">
        <v>150</v>
      </c>
      <c r="B108" s="168" t="s">
        <v>205</v>
      </c>
      <c r="C108" s="169" t="s">
        <v>145</v>
      </c>
      <c r="D108" s="170"/>
      <c r="E108" s="64">
        <v>112.8</v>
      </c>
    </row>
    <row r="109" spans="1:5" ht="31.2">
      <c r="A109" s="63" t="s">
        <v>152</v>
      </c>
      <c r="B109" s="168" t="s">
        <v>205</v>
      </c>
      <c r="C109" s="169" t="s">
        <v>153</v>
      </c>
      <c r="D109" s="170"/>
      <c r="E109" s="64">
        <v>112.8</v>
      </c>
    </row>
    <row r="110" spans="1:5">
      <c r="A110" s="63" t="s">
        <v>206</v>
      </c>
      <c r="B110" s="168" t="s">
        <v>205</v>
      </c>
      <c r="C110" s="169" t="s">
        <v>153</v>
      </c>
      <c r="D110" s="170">
        <v>703</v>
      </c>
      <c r="E110" s="64">
        <v>112.8</v>
      </c>
    </row>
    <row r="111" spans="1:5">
      <c r="A111" s="63" t="s">
        <v>155</v>
      </c>
      <c r="B111" s="168" t="s">
        <v>207</v>
      </c>
      <c r="C111" s="169" t="s">
        <v>145</v>
      </c>
      <c r="D111" s="170"/>
      <c r="E111" s="64">
        <v>15</v>
      </c>
    </row>
    <row r="112" spans="1:5" ht="31.2">
      <c r="A112" s="63" t="s">
        <v>152</v>
      </c>
      <c r="B112" s="168" t="s">
        <v>207</v>
      </c>
      <c r="C112" s="169" t="s">
        <v>153</v>
      </c>
      <c r="D112" s="170"/>
      <c r="E112" s="64">
        <v>15</v>
      </c>
    </row>
    <row r="113" spans="1:5">
      <c r="A113" s="63" t="s">
        <v>206</v>
      </c>
      <c r="B113" s="168" t="s">
        <v>207</v>
      </c>
      <c r="C113" s="169" t="s">
        <v>153</v>
      </c>
      <c r="D113" s="170">
        <v>703</v>
      </c>
      <c r="E113" s="64">
        <v>15</v>
      </c>
    </row>
    <row r="114" spans="1:5">
      <c r="A114" s="63" t="s">
        <v>157</v>
      </c>
      <c r="B114" s="168" t="s">
        <v>208</v>
      </c>
      <c r="C114" s="169" t="s">
        <v>145</v>
      </c>
      <c r="D114" s="170"/>
      <c r="E114" s="64">
        <v>7</v>
      </c>
    </row>
    <row r="115" spans="1:5" ht="31.2">
      <c r="A115" s="63" t="s">
        <v>152</v>
      </c>
      <c r="B115" s="168" t="s">
        <v>208</v>
      </c>
      <c r="C115" s="169" t="s">
        <v>153</v>
      </c>
      <c r="D115" s="170"/>
      <c r="E115" s="64">
        <v>7</v>
      </c>
    </row>
    <row r="116" spans="1:5" ht="31.2">
      <c r="A116" s="63" t="s">
        <v>159</v>
      </c>
      <c r="B116" s="168" t="s">
        <v>208</v>
      </c>
      <c r="C116" s="169" t="s">
        <v>153</v>
      </c>
      <c r="D116" s="170">
        <v>705</v>
      </c>
      <c r="E116" s="64">
        <v>7</v>
      </c>
    </row>
    <row r="117" spans="1:5">
      <c r="A117" s="63" t="s">
        <v>160</v>
      </c>
      <c r="B117" s="168" t="s">
        <v>209</v>
      </c>
      <c r="C117" s="169" t="s">
        <v>145</v>
      </c>
      <c r="D117" s="170"/>
      <c r="E117" s="64">
        <v>41504.1</v>
      </c>
    </row>
    <row r="118" spans="1:5" ht="62.4">
      <c r="A118" s="63" t="s">
        <v>168</v>
      </c>
      <c r="B118" s="168" t="s">
        <v>209</v>
      </c>
      <c r="C118" s="169" t="s">
        <v>169</v>
      </c>
      <c r="D118" s="170"/>
      <c r="E118" s="64">
        <v>37282.699999999997</v>
      </c>
    </row>
    <row r="119" spans="1:5">
      <c r="A119" s="63" t="s">
        <v>206</v>
      </c>
      <c r="B119" s="168" t="s">
        <v>209</v>
      </c>
      <c r="C119" s="169" t="s">
        <v>169</v>
      </c>
      <c r="D119" s="170">
        <v>703</v>
      </c>
      <c r="E119" s="64">
        <v>37282.699999999997</v>
      </c>
    </row>
    <row r="120" spans="1:5" ht="31.2">
      <c r="A120" s="63" t="s">
        <v>152</v>
      </c>
      <c r="B120" s="168" t="s">
        <v>209</v>
      </c>
      <c r="C120" s="169" t="s">
        <v>153</v>
      </c>
      <c r="D120" s="170"/>
      <c r="E120" s="64">
        <v>3874.7</v>
      </c>
    </row>
    <row r="121" spans="1:5">
      <c r="A121" s="63" t="s">
        <v>206</v>
      </c>
      <c r="B121" s="168" t="s">
        <v>209</v>
      </c>
      <c r="C121" s="169" t="s">
        <v>153</v>
      </c>
      <c r="D121" s="170">
        <v>703</v>
      </c>
      <c r="E121" s="64">
        <v>3874.7</v>
      </c>
    </row>
    <row r="122" spans="1:5">
      <c r="A122" s="63" t="s">
        <v>164</v>
      </c>
      <c r="B122" s="168" t="s">
        <v>209</v>
      </c>
      <c r="C122" s="169" t="s">
        <v>165</v>
      </c>
      <c r="D122" s="170"/>
      <c r="E122" s="64">
        <v>346.7</v>
      </c>
    </row>
    <row r="123" spans="1:5">
      <c r="A123" s="63" t="s">
        <v>206</v>
      </c>
      <c r="B123" s="168" t="s">
        <v>209</v>
      </c>
      <c r="C123" s="169" t="s">
        <v>165</v>
      </c>
      <c r="D123" s="170">
        <v>703</v>
      </c>
      <c r="E123" s="64">
        <v>346.7</v>
      </c>
    </row>
    <row r="124" spans="1:5" ht="140.4">
      <c r="A124" s="63" t="s">
        <v>210</v>
      </c>
      <c r="B124" s="168" t="s">
        <v>211</v>
      </c>
      <c r="C124" s="169" t="s">
        <v>145</v>
      </c>
      <c r="D124" s="170"/>
      <c r="E124" s="64">
        <v>7395</v>
      </c>
    </row>
    <row r="125" spans="1:5" ht="62.4">
      <c r="A125" s="63" t="s">
        <v>168</v>
      </c>
      <c r="B125" s="168" t="s">
        <v>211</v>
      </c>
      <c r="C125" s="169" t="s">
        <v>169</v>
      </c>
      <c r="D125" s="170"/>
      <c r="E125" s="64">
        <v>7395</v>
      </c>
    </row>
    <row r="126" spans="1:5">
      <c r="A126" s="63" t="s">
        <v>206</v>
      </c>
      <c r="B126" s="168" t="s">
        <v>211</v>
      </c>
      <c r="C126" s="169" t="s">
        <v>169</v>
      </c>
      <c r="D126" s="170">
        <v>703</v>
      </c>
      <c r="E126" s="64">
        <v>7395</v>
      </c>
    </row>
    <row r="127" spans="1:5">
      <c r="A127" s="63" t="s">
        <v>172</v>
      </c>
      <c r="B127" s="168" t="s">
        <v>212</v>
      </c>
      <c r="C127" s="169" t="s">
        <v>145</v>
      </c>
      <c r="D127" s="170"/>
      <c r="E127" s="64">
        <v>361</v>
      </c>
    </row>
    <row r="128" spans="1:5" ht="31.2">
      <c r="A128" s="63" t="s">
        <v>152</v>
      </c>
      <c r="B128" s="168" t="s">
        <v>212</v>
      </c>
      <c r="C128" s="169" t="s">
        <v>153</v>
      </c>
      <c r="D128" s="170"/>
      <c r="E128" s="64">
        <v>361</v>
      </c>
    </row>
    <row r="129" spans="1:5">
      <c r="A129" s="63" t="s">
        <v>206</v>
      </c>
      <c r="B129" s="168" t="s">
        <v>212</v>
      </c>
      <c r="C129" s="169" t="s">
        <v>153</v>
      </c>
      <c r="D129" s="170">
        <v>703</v>
      </c>
      <c r="E129" s="64">
        <v>361</v>
      </c>
    </row>
    <row r="130" spans="1:5" ht="31.2">
      <c r="A130" s="63" t="s">
        <v>213</v>
      </c>
      <c r="B130" s="168" t="s">
        <v>214</v>
      </c>
      <c r="C130" s="169" t="s">
        <v>145</v>
      </c>
      <c r="D130" s="170"/>
      <c r="E130" s="64">
        <v>18364.3</v>
      </c>
    </row>
    <row r="131" spans="1:5" ht="46.8">
      <c r="A131" s="63" t="s">
        <v>215</v>
      </c>
      <c r="B131" s="168" t="s">
        <v>216</v>
      </c>
      <c r="C131" s="169" t="s">
        <v>145</v>
      </c>
      <c r="D131" s="170"/>
      <c r="E131" s="64">
        <v>18364.3</v>
      </c>
    </row>
    <row r="132" spans="1:5" ht="31.2">
      <c r="A132" s="63" t="s">
        <v>152</v>
      </c>
      <c r="B132" s="168" t="s">
        <v>216</v>
      </c>
      <c r="C132" s="169" t="s">
        <v>153</v>
      </c>
      <c r="D132" s="170"/>
      <c r="E132" s="64">
        <v>18364.3</v>
      </c>
    </row>
    <row r="133" spans="1:5">
      <c r="A133" s="63" t="s">
        <v>217</v>
      </c>
      <c r="B133" s="168" t="s">
        <v>216</v>
      </c>
      <c r="C133" s="169" t="s">
        <v>153</v>
      </c>
      <c r="D133" s="170">
        <v>1004</v>
      </c>
      <c r="E133" s="64">
        <v>18364.3</v>
      </c>
    </row>
    <row r="134" spans="1:5" ht="46.8">
      <c r="A134" s="63" t="s">
        <v>218</v>
      </c>
      <c r="B134" s="168" t="s">
        <v>219</v>
      </c>
      <c r="C134" s="169" t="s">
        <v>145</v>
      </c>
      <c r="D134" s="170"/>
      <c r="E134" s="64">
        <v>19340.3</v>
      </c>
    </row>
    <row r="135" spans="1:5" ht="31.2">
      <c r="A135" s="63" t="s">
        <v>220</v>
      </c>
      <c r="B135" s="168" t="s">
        <v>221</v>
      </c>
      <c r="C135" s="169" t="s">
        <v>145</v>
      </c>
      <c r="D135" s="170"/>
      <c r="E135" s="64">
        <v>14910.6</v>
      </c>
    </row>
    <row r="136" spans="1:5" ht="18.75" customHeight="1">
      <c r="A136" s="63" t="s">
        <v>222</v>
      </c>
      <c r="B136" s="168" t="s">
        <v>223</v>
      </c>
      <c r="C136" s="169" t="s">
        <v>145</v>
      </c>
      <c r="D136" s="170"/>
      <c r="E136" s="64">
        <v>3450.5</v>
      </c>
    </row>
    <row r="137" spans="1:5" ht="62.4">
      <c r="A137" s="63" t="s">
        <v>168</v>
      </c>
      <c r="B137" s="168" t="s">
        <v>223</v>
      </c>
      <c r="C137" s="169" t="s">
        <v>169</v>
      </c>
      <c r="D137" s="170"/>
      <c r="E137" s="64">
        <v>2788.9</v>
      </c>
    </row>
    <row r="138" spans="1:5">
      <c r="A138" s="63" t="s">
        <v>224</v>
      </c>
      <c r="B138" s="168" t="s">
        <v>223</v>
      </c>
      <c r="C138" s="169" t="s">
        <v>169</v>
      </c>
      <c r="D138" s="170">
        <v>709</v>
      </c>
      <c r="E138" s="64">
        <v>2788.9</v>
      </c>
    </row>
    <row r="139" spans="1:5" ht="31.2">
      <c r="A139" s="63" t="s">
        <v>152</v>
      </c>
      <c r="B139" s="168" t="s">
        <v>223</v>
      </c>
      <c r="C139" s="169" t="s">
        <v>153</v>
      </c>
      <c r="D139" s="170"/>
      <c r="E139" s="64">
        <v>649.29999999999995</v>
      </c>
    </row>
    <row r="140" spans="1:5">
      <c r="A140" s="63" t="s">
        <v>224</v>
      </c>
      <c r="B140" s="168" t="s">
        <v>223</v>
      </c>
      <c r="C140" s="169" t="s">
        <v>153</v>
      </c>
      <c r="D140" s="170">
        <v>709</v>
      </c>
      <c r="E140" s="64">
        <v>649.29999999999995</v>
      </c>
    </row>
    <row r="141" spans="1:5">
      <c r="A141" s="63" t="s">
        <v>164</v>
      </c>
      <c r="B141" s="168" t="s">
        <v>223</v>
      </c>
      <c r="C141" s="169" t="s">
        <v>165</v>
      </c>
      <c r="D141" s="170"/>
      <c r="E141" s="64">
        <v>12.3</v>
      </c>
    </row>
    <row r="142" spans="1:5">
      <c r="A142" s="63" t="s">
        <v>224</v>
      </c>
      <c r="B142" s="168" t="s">
        <v>223</v>
      </c>
      <c r="C142" s="169" t="s">
        <v>165</v>
      </c>
      <c r="D142" s="170">
        <v>709</v>
      </c>
      <c r="E142" s="64">
        <v>12.3</v>
      </c>
    </row>
    <row r="143" spans="1:5">
      <c r="A143" s="63" t="s">
        <v>160</v>
      </c>
      <c r="B143" s="168" t="s">
        <v>225</v>
      </c>
      <c r="C143" s="169" t="s">
        <v>145</v>
      </c>
      <c r="D143" s="170"/>
      <c r="E143" s="64">
        <v>8534.1</v>
      </c>
    </row>
    <row r="144" spans="1:5" ht="62.4">
      <c r="A144" s="63" t="s">
        <v>168</v>
      </c>
      <c r="B144" s="168" t="s">
        <v>225</v>
      </c>
      <c r="C144" s="169" t="s">
        <v>169</v>
      </c>
      <c r="D144" s="170"/>
      <c r="E144" s="64">
        <v>8329.1</v>
      </c>
    </row>
    <row r="145" spans="1:5">
      <c r="A145" s="63" t="s">
        <v>224</v>
      </c>
      <c r="B145" s="168" t="s">
        <v>225</v>
      </c>
      <c r="C145" s="169" t="s">
        <v>169</v>
      </c>
      <c r="D145" s="170">
        <v>709</v>
      </c>
      <c r="E145" s="64">
        <v>8329.1</v>
      </c>
    </row>
    <row r="146" spans="1:5" ht="31.2">
      <c r="A146" s="63" t="s">
        <v>152</v>
      </c>
      <c r="B146" s="168" t="s">
        <v>225</v>
      </c>
      <c r="C146" s="169" t="s">
        <v>153</v>
      </c>
      <c r="D146" s="170"/>
      <c r="E146" s="64">
        <v>80</v>
      </c>
    </row>
    <row r="147" spans="1:5">
      <c r="A147" s="63" t="s">
        <v>224</v>
      </c>
      <c r="B147" s="168" t="s">
        <v>225</v>
      </c>
      <c r="C147" s="169" t="s">
        <v>153</v>
      </c>
      <c r="D147" s="170">
        <v>709</v>
      </c>
      <c r="E147" s="64">
        <v>80</v>
      </c>
    </row>
    <row r="148" spans="1:5">
      <c r="A148" s="63" t="s">
        <v>162</v>
      </c>
      <c r="B148" s="168" t="s">
        <v>225</v>
      </c>
      <c r="C148" s="169" t="s">
        <v>163</v>
      </c>
      <c r="D148" s="170"/>
      <c r="E148" s="64">
        <v>125</v>
      </c>
    </row>
    <row r="149" spans="1:5">
      <c r="A149" s="63" t="s">
        <v>224</v>
      </c>
      <c r="B149" s="168" t="s">
        <v>225</v>
      </c>
      <c r="C149" s="169" t="s">
        <v>163</v>
      </c>
      <c r="D149" s="170">
        <v>709</v>
      </c>
      <c r="E149" s="64">
        <v>125</v>
      </c>
    </row>
    <row r="150" spans="1:5" ht="140.4">
      <c r="A150" s="63" t="s">
        <v>210</v>
      </c>
      <c r="B150" s="168" t="s">
        <v>226</v>
      </c>
      <c r="C150" s="169" t="s">
        <v>145</v>
      </c>
      <c r="D150" s="170"/>
      <c r="E150" s="64">
        <v>2926</v>
      </c>
    </row>
    <row r="151" spans="1:5" ht="62.4">
      <c r="A151" s="63" t="s">
        <v>168</v>
      </c>
      <c r="B151" s="168" t="s">
        <v>226</v>
      </c>
      <c r="C151" s="169" t="s">
        <v>169</v>
      </c>
      <c r="D151" s="170"/>
      <c r="E151" s="64">
        <v>2926</v>
      </c>
    </row>
    <row r="152" spans="1:5">
      <c r="A152" s="63" t="s">
        <v>224</v>
      </c>
      <c r="B152" s="168" t="s">
        <v>226</v>
      </c>
      <c r="C152" s="169" t="s">
        <v>169</v>
      </c>
      <c r="D152" s="170">
        <v>709</v>
      </c>
      <c r="E152" s="64">
        <v>2926</v>
      </c>
    </row>
    <row r="153" spans="1:5" ht="31.2">
      <c r="A153" s="63" t="s">
        <v>227</v>
      </c>
      <c r="B153" s="168" t="s">
        <v>228</v>
      </c>
      <c r="C153" s="169" t="s">
        <v>145</v>
      </c>
      <c r="D153" s="170"/>
      <c r="E153" s="64">
        <v>10</v>
      </c>
    </row>
    <row r="154" spans="1:5" ht="47.25" customHeight="1">
      <c r="A154" s="63" t="s">
        <v>229</v>
      </c>
      <c r="B154" s="168" t="s">
        <v>230</v>
      </c>
      <c r="C154" s="169" t="s">
        <v>145</v>
      </c>
      <c r="D154" s="170"/>
      <c r="E154" s="64">
        <v>10</v>
      </c>
    </row>
    <row r="155" spans="1:5" ht="31.2">
      <c r="A155" s="63" t="s">
        <v>152</v>
      </c>
      <c r="B155" s="168" t="s">
        <v>230</v>
      </c>
      <c r="C155" s="169" t="s">
        <v>153</v>
      </c>
      <c r="D155" s="170"/>
      <c r="E155" s="64">
        <v>10</v>
      </c>
    </row>
    <row r="156" spans="1:5">
      <c r="A156" s="63" t="s">
        <v>224</v>
      </c>
      <c r="B156" s="168" t="s">
        <v>230</v>
      </c>
      <c r="C156" s="169" t="s">
        <v>153</v>
      </c>
      <c r="D156" s="170">
        <v>709</v>
      </c>
      <c r="E156" s="64">
        <v>10</v>
      </c>
    </row>
    <row r="157" spans="1:5" ht="31.2">
      <c r="A157" s="63" t="s">
        <v>231</v>
      </c>
      <c r="B157" s="168" t="s">
        <v>232</v>
      </c>
      <c r="C157" s="169" t="s">
        <v>145</v>
      </c>
      <c r="D157" s="170"/>
      <c r="E157" s="64">
        <v>1378.2</v>
      </c>
    </row>
    <row r="158" spans="1:5" ht="45.75" customHeight="1">
      <c r="A158" s="63" t="s">
        <v>233</v>
      </c>
      <c r="B158" s="168" t="s">
        <v>234</v>
      </c>
      <c r="C158" s="169" t="s">
        <v>145</v>
      </c>
      <c r="D158" s="170"/>
      <c r="E158" s="64">
        <v>1287.7</v>
      </c>
    </row>
    <row r="159" spans="1:5" ht="62.4">
      <c r="A159" s="63" t="s">
        <v>168</v>
      </c>
      <c r="B159" s="168" t="s">
        <v>234</v>
      </c>
      <c r="C159" s="169" t="s">
        <v>169</v>
      </c>
      <c r="D159" s="170"/>
      <c r="E159" s="64">
        <v>72.8</v>
      </c>
    </row>
    <row r="160" spans="1:5">
      <c r="A160" s="63" t="s">
        <v>224</v>
      </c>
      <c r="B160" s="168" t="s">
        <v>234</v>
      </c>
      <c r="C160" s="169" t="s">
        <v>169</v>
      </c>
      <c r="D160" s="170">
        <v>709</v>
      </c>
      <c r="E160" s="64">
        <v>72.8</v>
      </c>
    </row>
    <row r="161" spans="1:5" ht="31.2">
      <c r="A161" s="63" t="s">
        <v>152</v>
      </c>
      <c r="B161" s="168" t="s">
        <v>234</v>
      </c>
      <c r="C161" s="169" t="s">
        <v>153</v>
      </c>
      <c r="D161" s="170"/>
      <c r="E161" s="64">
        <v>1205.9000000000001</v>
      </c>
    </row>
    <row r="162" spans="1:5">
      <c r="A162" s="63" t="s">
        <v>224</v>
      </c>
      <c r="B162" s="168" t="s">
        <v>234</v>
      </c>
      <c r="C162" s="169" t="s">
        <v>153</v>
      </c>
      <c r="D162" s="170">
        <v>709</v>
      </c>
      <c r="E162" s="64">
        <v>1205.9000000000001</v>
      </c>
    </row>
    <row r="163" spans="1:5">
      <c r="A163" s="63" t="s">
        <v>162</v>
      </c>
      <c r="B163" s="168" t="s">
        <v>234</v>
      </c>
      <c r="C163" s="169" t="s">
        <v>163</v>
      </c>
      <c r="D163" s="170"/>
      <c r="E163" s="64">
        <v>9</v>
      </c>
    </row>
    <row r="164" spans="1:5">
      <c r="A164" s="63" t="s">
        <v>177</v>
      </c>
      <c r="B164" s="168" t="s">
        <v>234</v>
      </c>
      <c r="C164" s="169" t="s">
        <v>163</v>
      </c>
      <c r="D164" s="170">
        <v>702</v>
      </c>
      <c r="E164" s="64">
        <v>9</v>
      </c>
    </row>
    <row r="165" spans="1:5">
      <c r="A165" s="63" t="s">
        <v>172</v>
      </c>
      <c r="B165" s="168" t="s">
        <v>235</v>
      </c>
      <c r="C165" s="169" t="s">
        <v>145</v>
      </c>
      <c r="D165" s="170"/>
      <c r="E165" s="64">
        <v>90.5</v>
      </c>
    </row>
    <row r="166" spans="1:5" ht="31.2">
      <c r="A166" s="63" t="s">
        <v>152</v>
      </c>
      <c r="B166" s="168" t="s">
        <v>235</v>
      </c>
      <c r="C166" s="169" t="s">
        <v>153</v>
      </c>
      <c r="D166" s="170"/>
      <c r="E166" s="64">
        <v>90.5</v>
      </c>
    </row>
    <row r="167" spans="1:5">
      <c r="A167" s="63" t="s">
        <v>224</v>
      </c>
      <c r="B167" s="168" t="s">
        <v>235</v>
      </c>
      <c r="C167" s="169" t="s">
        <v>153</v>
      </c>
      <c r="D167" s="170">
        <v>709</v>
      </c>
      <c r="E167" s="64">
        <v>90.5</v>
      </c>
    </row>
    <row r="168" spans="1:5">
      <c r="A168" s="63" t="s">
        <v>236</v>
      </c>
      <c r="B168" s="168" t="s">
        <v>237</v>
      </c>
      <c r="C168" s="169" t="s">
        <v>145</v>
      </c>
      <c r="D168" s="170"/>
      <c r="E168" s="64">
        <v>3041.5</v>
      </c>
    </row>
    <row r="169" spans="1:5">
      <c r="A169" s="63" t="s">
        <v>155</v>
      </c>
      <c r="B169" s="168" t="s">
        <v>238</v>
      </c>
      <c r="C169" s="169" t="s">
        <v>145</v>
      </c>
      <c r="D169" s="170"/>
      <c r="E169" s="64">
        <v>231.1</v>
      </c>
    </row>
    <row r="170" spans="1:5" ht="31.2">
      <c r="A170" s="63" t="s">
        <v>152</v>
      </c>
      <c r="B170" s="168" t="s">
        <v>238</v>
      </c>
      <c r="C170" s="169" t="s">
        <v>153</v>
      </c>
      <c r="D170" s="170"/>
      <c r="E170" s="64">
        <v>231.1</v>
      </c>
    </row>
    <row r="171" spans="1:5">
      <c r="A171" s="63" t="s">
        <v>239</v>
      </c>
      <c r="B171" s="168" t="s">
        <v>238</v>
      </c>
      <c r="C171" s="169" t="s">
        <v>153</v>
      </c>
      <c r="D171" s="170">
        <v>707</v>
      </c>
      <c r="E171" s="64">
        <v>231.1</v>
      </c>
    </row>
    <row r="172" spans="1:5" ht="62.4">
      <c r="A172" s="63" t="s">
        <v>240</v>
      </c>
      <c r="B172" s="168" t="s">
        <v>241</v>
      </c>
      <c r="C172" s="169" t="s">
        <v>145</v>
      </c>
      <c r="D172" s="170"/>
      <c r="E172" s="64">
        <v>2810.4</v>
      </c>
    </row>
    <row r="173" spans="1:5" ht="31.2">
      <c r="A173" s="63" t="s">
        <v>152</v>
      </c>
      <c r="B173" s="168" t="s">
        <v>241</v>
      </c>
      <c r="C173" s="169" t="s">
        <v>153</v>
      </c>
      <c r="D173" s="170"/>
      <c r="E173" s="64">
        <v>2810.4</v>
      </c>
    </row>
    <row r="174" spans="1:5">
      <c r="A174" s="63" t="s">
        <v>239</v>
      </c>
      <c r="B174" s="168" t="s">
        <v>241</v>
      </c>
      <c r="C174" s="169" t="s">
        <v>153</v>
      </c>
      <c r="D174" s="170">
        <v>707</v>
      </c>
      <c r="E174" s="64">
        <v>2810.4</v>
      </c>
    </row>
    <row r="175" spans="1:5" s="62" customFormat="1" ht="46.8">
      <c r="A175" s="60" t="s">
        <v>242</v>
      </c>
      <c r="B175" s="165" t="s">
        <v>243</v>
      </c>
      <c r="C175" s="166" t="s">
        <v>145</v>
      </c>
      <c r="D175" s="167"/>
      <c r="E175" s="61">
        <v>52413.2</v>
      </c>
    </row>
    <row r="176" spans="1:5" ht="46.8">
      <c r="A176" s="63" t="s">
        <v>244</v>
      </c>
      <c r="B176" s="168" t="s">
        <v>245</v>
      </c>
      <c r="C176" s="169" t="s">
        <v>145</v>
      </c>
      <c r="D176" s="170"/>
      <c r="E176" s="64">
        <v>50812.5</v>
      </c>
    </row>
    <row r="177" spans="1:5">
      <c r="A177" s="63" t="s">
        <v>246</v>
      </c>
      <c r="B177" s="168" t="s">
        <v>247</v>
      </c>
      <c r="C177" s="169" t="s">
        <v>145</v>
      </c>
      <c r="D177" s="170"/>
      <c r="E177" s="64">
        <v>2590.4</v>
      </c>
    </row>
    <row r="178" spans="1:5">
      <c r="A178" s="63" t="s">
        <v>157</v>
      </c>
      <c r="B178" s="168" t="s">
        <v>248</v>
      </c>
      <c r="C178" s="169" t="s">
        <v>145</v>
      </c>
      <c r="D178" s="170"/>
      <c r="E178" s="64">
        <v>10</v>
      </c>
    </row>
    <row r="179" spans="1:5" ht="31.2">
      <c r="A179" s="63" t="s">
        <v>152</v>
      </c>
      <c r="B179" s="168" t="s">
        <v>248</v>
      </c>
      <c r="C179" s="169" t="s">
        <v>153</v>
      </c>
      <c r="D179" s="170"/>
      <c r="E179" s="64">
        <v>10</v>
      </c>
    </row>
    <row r="180" spans="1:5" ht="31.2">
      <c r="A180" s="63" t="s">
        <v>159</v>
      </c>
      <c r="B180" s="168" t="s">
        <v>248</v>
      </c>
      <c r="C180" s="169" t="s">
        <v>153</v>
      </c>
      <c r="D180" s="170">
        <v>705</v>
      </c>
      <c r="E180" s="64">
        <v>10</v>
      </c>
    </row>
    <row r="181" spans="1:5">
      <c r="A181" s="63" t="s">
        <v>160</v>
      </c>
      <c r="B181" s="168" t="s">
        <v>249</v>
      </c>
      <c r="C181" s="169" t="s">
        <v>145</v>
      </c>
      <c r="D181" s="170"/>
      <c r="E181" s="64">
        <v>2056.9</v>
      </c>
    </row>
    <row r="182" spans="1:5" ht="62.4">
      <c r="A182" s="63" t="s">
        <v>168</v>
      </c>
      <c r="B182" s="168" t="s">
        <v>249</v>
      </c>
      <c r="C182" s="169" t="s">
        <v>169</v>
      </c>
      <c r="D182" s="170"/>
      <c r="E182" s="64">
        <v>1713.4</v>
      </c>
    </row>
    <row r="183" spans="1:5">
      <c r="A183" s="63" t="s">
        <v>250</v>
      </c>
      <c r="B183" s="168" t="s">
        <v>249</v>
      </c>
      <c r="C183" s="169" t="s">
        <v>169</v>
      </c>
      <c r="D183" s="170">
        <v>801</v>
      </c>
      <c r="E183" s="64">
        <v>1713.4</v>
      </c>
    </row>
    <row r="184" spans="1:5" ht="31.2">
      <c r="A184" s="63" t="s">
        <v>152</v>
      </c>
      <c r="B184" s="168" t="s">
        <v>249</v>
      </c>
      <c r="C184" s="169" t="s">
        <v>153</v>
      </c>
      <c r="D184" s="170"/>
      <c r="E184" s="64">
        <v>334.8</v>
      </c>
    </row>
    <row r="185" spans="1:5">
      <c r="A185" s="63" t="s">
        <v>250</v>
      </c>
      <c r="B185" s="168" t="s">
        <v>249</v>
      </c>
      <c r="C185" s="169" t="s">
        <v>153</v>
      </c>
      <c r="D185" s="170">
        <v>801</v>
      </c>
      <c r="E185" s="64">
        <v>334.8</v>
      </c>
    </row>
    <row r="186" spans="1:5">
      <c r="A186" s="63" t="s">
        <v>164</v>
      </c>
      <c r="B186" s="168" t="s">
        <v>249</v>
      </c>
      <c r="C186" s="169" t="s">
        <v>165</v>
      </c>
      <c r="D186" s="170"/>
      <c r="E186" s="64">
        <v>8.6999999999999993</v>
      </c>
    </row>
    <row r="187" spans="1:5">
      <c r="A187" s="63" t="s">
        <v>250</v>
      </c>
      <c r="B187" s="168" t="s">
        <v>249</v>
      </c>
      <c r="C187" s="169" t="s">
        <v>165</v>
      </c>
      <c r="D187" s="170">
        <v>801</v>
      </c>
      <c r="E187" s="64">
        <v>8.6999999999999993</v>
      </c>
    </row>
    <row r="188" spans="1:5" ht="140.4">
      <c r="A188" s="63" t="s">
        <v>210</v>
      </c>
      <c r="B188" s="168" t="s">
        <v>251</v>
      </c>
      <c r="C188" s="169" t="s">
        <v>145</v>
      </c>
      <c r="D188" s="170"/>
      <c r="E188" s="64">
        <v>472</v>
      </c>
    </row>
    <row r="189" spans="1:5" ht="62.4">
      <c r="A189" s="63" t="s">
        <v>168</v>
      </c>
      <c r="B189" s="168" t="s">
        <v>251</v>
      </c>
      <c r="C189" s="169" t="s">
        <v>169</v>
      </c>
      <c r="D189" s="170"/>
      <c r="E189" s="64">
        <v>472</v>
      </c>
    </row>
    <row r="190" spans="1:5">
      <c r="A190" s="63" t="s">
        <v>250</v>
      </c>
      <c r="B190" s="168" t="s">
        <v>251</v>
      </c>
      <c r="C190" s="169" t="s">
        <v>169</v>
      </c>
      <c r="D190" s="170">
        <v>801</v>
      </c>
      <c r="E190" s="64">
        <v>472</v>
      </c>
    </row>
    <row r="191" spans="1:5">
      <c r="A191" s="63" t="s">
        <v>172</v>
      </c>
      <c r="B191" s="168" t="s">
        <v>252</v>
      </c>
      <c r="C191" s="169" t="s">
        <v>145</v>
      </c>
      <c r="D191" s="170"/>
      <c r="E191" s="64">
        <v>51.5</v>
      </c>
    </row>
    <row r="192" spans="1:5" ht="31.2">
      <c r="A192" s="63" t="s">
        <v>152</v>
      </c>
      <c r="B192" s="168" t="s">
        <v>252</v>
      </c>
      <c r="C192" s="169" t="s">
        <v>153</v>
      </c>
      <c r="D192" s="170"/>
      <c r="E192" s="64">
        <v>51.5</v>
      </c>
    </row>
    <row r="193" spans="1:5">
      <c r="A193" s="63" t="s">
        <v>250</v>
      </c>
      <c r="B193" s="168" t="s">
        <v>252</v>
      </c>
      <c r="C193" s="169" t="s">
        <v>153</v>
      </c>
      <c r="D193" s="170">
        <v>801</v>
      </c>
      <c r="E193" s="64">
        <v>51.5</v>
      </c>
    </row>
    <row r="194" spans="1:5" ht="18" customHeight="1">
      <c r="A194" s="63" t="s">
        <v>253</v>
      </c>
      <c r="B194" s="168" t="s">
        <v>254</v>
      </c>
      <c r="C194" s="169" t="s">
        <v>145</v>
      </c>
      <c r="D194" s="170"/>
      <c r="E194" s="64">
        <v>24596.5</v>
      </c>
    </row>
    <row r="195" spans="1:5">
      <c r="A195" s="63" t="s">
        <v>178</v>
      </c>
      <c r="B195" s="168" t="s">
        <v>255</v>
      </c>
      <c r="C195" s="169" t="s">
        <v>145</v>
      </c>
      <c r="D195" s="170"/>
      <c r="E195" s="64">
        <v>262</v>
      </c>
    </row>
    <row r="196" spans="1:5" ht="31.2">
      <c r="A196" s="63" t="s">
        <v>152</v>
      </c>
      <c r="B196" s="168" t="s">
        <v>255</v>
      </c>
      <c r="C196" s="169" t="s">
        <v>153</v>
      </c>
      <c r="D196" s="170"/>
      <c r="E196" s="64">
        <v>262</v>
      </c>
    </row>
    <row r="197" spans="1:5">
      <c r="A197" s="63" t="s">
        <v>250</v>
      </c>
      <c r="B197" s="168" t="s">
        <v>255</v>
      </c>
      <c r="C197" s="169" t="s">
        <v>153</v>
      </c>
      <c r="D197" s="170">
        <v>801</v>
      </c>
      <c r="E197" s="64">
        <v>262</v>
      </c>
    </row>
    <row r="198" spans="1:5">
      <c r="A198" s="63" t="s">
        <v>160</v>
      </c>
      <c r="B198" s="168" t="s">
        <v>256</v>
      </c>
      <c r="C198" s="169" t="s">
        <v>145</v>
      </c>
      <c r="D198" s="170"/>
      <c r="E198" s="64">
        <v>17662</v>
      </c>
    </row>
    <row r="199" spans="1:5" ht="62.4">
      <c r="A199" s="63" t="s">
        <v>168</v>
      </c>
      <c r="B199" s="168" t="s">
        <v>256</v>
      </c>
      <c r="C199" s="169" t="s">
        <v>169</v>
      </c>
      <c r="D199" s="170"/>
      <c r="E199" s="64">
        <v>14703</v>
      </c>
    </row>
    <row r="200" spans="1:5">
      <c r="A200" s="63" t="s">
        <v>250</v>
      </c>
      <c r="B200" s="168" t="s">
        <v>256</v>
      </c>
      <c r="C200" s="169" t="s">
        <v>169</v>
      </c>
      <c r="D200" s="170">
        <v>801</v>
      </c>
      <c r="E200" s="64">
        <v>14703</v>
      </c>
    </row>
    <row r="201" spans="1:5" ht="31.2">
      <c r="A201" s="63" t="s">
        <v>152</v>
      </c>
      <c r="B201" s="168" t="s">
        <v>256</v>
      </c>
      <c r="C201" s="169" t="s">
        <v>153</v>
      </c>
      <c r="D201" s="170"/>
      <c r="E201" s="64">
        <v>2936.5</v>
      </c>
    </row>
    <row r="202" spans="1:5">
      <c r="A202" s="63" t="s">
        <v>250</v>
      </c>
      <c r="B202" s="168" t="s">
        <v>256</v>
      </c>
      <c r="C202" s="169" t="s">
        <v>153</v>
      </c>
      <c r="D202" s="170">
        <v>801</v>
      </c>
      <c r="E202" s="64">
        <v>2936.5</v>
      </c>
    </row>
    <row r="203" spans="1:5">
      <c r="A203" s="63" t="s">
        <v>164</v>
      </c>
      <c r="B203" s="168" t="s">
        <v>256</v>
      </c>
      <c r="C203" s="169" t="s">
        <v>165</v>
      </c>
      <c r="D203" s="170"/>
      <c r="E203" s="64">
        <v>22.5</v>
      </c>
    </row>
    <row r="204" spans="1:5">
      <c r="A204" s="63" t="s">
        <v>250</v>
      </c>
      <c r="B204" s="168" t="s">
        <v>256</v>
      </c>
      <c r="C204" s="169" t="s">
        <v>165</v>
      </c>
      <c r="D204" s="170">
        <v>801</v>
      </c>
      <c r="E204" s="64">
        <v>22.5</v>
      </c>
    </row>
    <row r="205" spans="1:5" ht="140.4">
      <c r="A205" s="63" t="s">
        <v>210</v>
      </c>
      <c r="B205" s="168" t="s">
        <v>257</v>
      </c>
      <c r="C205" s="169" t="s">
        <v>145</v>
      </c>
      <c r="D205" s="170"/>
      <c r="E205" s="64">
        <v>3976</v>
      </c>
    </row>
    <row r="206" spans="1:5" ht="62.4">
      <c r="A206" s="63" t="s">
        <v>168</v>
      </c>
      <c r="B206" s="168" t="s">
        <v>257</v>
      </c>
      <c r="C206" s="169" t="s">
        <v>169</v>
      </c>
      <c r="D206" s="170"/>
      <c r="E206" s="64">
        <v>3976</v>
      </c>
    </row>
    <row r="207" spans="1:5">
      <c r="A207" s="63" t="s">
        <v>250</v>
      </c>
      <c r="B207" s="168" t="s">
        <v>257</v>
      </c>
      <c r="C207" s="169" t="s">
        <v>169</v>
      </c>
      <c r="D207" s="170">
        <v>801</v>
      </c>
      <c r="E207" s="64">
        <v>3976</v>
      </c>
    </row>
    <row r="208" spans="1:5">
      <c r="A208" s="63" t="s">
        <v>258</v>
      </c>
      <c r="B208" s="168" t="s">
        <v>259</v>
      </c>
      <c r="C208" s="169" t="s">
        <v>145</v>
      </c>
      <c r="D208" s="170"/>
      <c r="E208" s="64">
        <v>100</v>
      </c>
    </row>
    <row r="209" spans="1:5" ht="31.2">
      <c r="A209" s="63" t="s">
        <v>152</v>
      </c>
      <c r="B209" s="168" t="s">
        <v>259</v>
      </c>
      <c r="C209" s="169" t="s">
        <v>153</v>
      </c>
      <c r="D209" s="170"/>
      <c r="E209" s="64">
        <v>100</v>
      </c>
    </row>
    <row r="210" spans="1:5">
      <c r="A210" s="63" t="s">
        <v>250</v>
      </c>
      <c r="B210" s="168" t="s">
        <v>259</v>
      </c>
      <c r="C210" s="169" t="s">
        <v>153</v>
      </c>
      <c r="D210" s="170">
        <v>801</v>
      </c>
      <c r="E210" s="64">
        <v>100</v>
      </c>
    </row>
    <row r="211" spans="1:5" ht="46.8">
      <c r="A211" s="63" t="s">
        <v>260</v>
      </c>
      <c r="B211" s="168" t="s">
        <v>261</v>
      </c>
      <c r="C211" s="169" t="s">
        <v>145</v>
      </c>
      <c r="D211" s="170"/>
      <c r="E211" s="64">
        <v>158.9</v>
      </c>
    </row>
    <row r="212" spans="1:5" ht="31.2">
      <c r="A212" s="63" t="s">
        <v>152</v>
      </c>
      <c r="B212" s="168" t="s">
        <v>261</v>
      </c>
      <c r="C212" s="169" t="s">
        <v>153</v>
      </c>
      <c r="D212" s="170"/>
      <c r="E212" s="64">
        <v>158.9</v>
      </c>
    </row>
    <row r="213" spans="1:5">
      <c r="A213" s="63" t="s">
        <v>250</v>
      </c>
      <c r="B213" s="168" t="s">
        <v>261</v>
      </c>
      <c r="C213" s="169" t="s">
        <v>153</v>
      </c>
      <c r="D213" s="170">
        <v>801</v>
      </c>
      <c r="E213" s="64">
        <v>158.9</v>
      </c>
    </row>
    <row r="214" spans="1:5" ht="78">
      <c r="A214" s="63" t="s">
        <v>262</v>
      </c>
      <c r="B214" s="168" t="s">
        <v>263</v>
      </c>
      <c r="C214" s="169" t="s">
        <v>145</v>
      </c>
      <c r="D214" s="170"/>
      <c r="E214" s="64">
        <v>1347.3</v>
      </c>
    </row>
    <row r="215" spans="1:5" ht="31.2">
      <c r="A215" s="63" t="s">
        <v>152</v>
      </c>
      <c r="B215" s="168" t="s">
        <v>263</v>
      </c>
      <c r="C215" s="169" t="s">
        <v>153</v>
      </c>
      <c r="D215" s="170"/>
      <c r="E215" s="64">
        <v>1347.3</v>
      </c>
    </row>
    <row r="216" spans="1:5">
      <c r="A216" s="63" t="s">
        <v>250</v>
      </c>
      <c r="B216" s="168" t="s">
        <v>263</v>
      </c>
      <c r="C216" s="169" t="s">
        <v>153</v>
      </c>
      <c r="D216" s="170">
        <v>801</v>
      </c>
      <c r="E216" s="64">
        <v>1347.3</v>
      </c>
    </row>
    <row r="217" spans="1:5">
      <c r="A217" s="63" t="s">
        <v>172</v>
      </c>
      <c r="B217" s="168" t="s">
        <v>264</v>
      </c>
      <c r="C217" s="169" t="s">
        <v>145</v>
      </c>
      <c r="D217" s="170"/>
      <c r="E217" s="64">
        <v>1090.3</v>
      </c>
    </row>
    <row r="218" spans="1:5" ht="31.2">
      <c r="A218" s="63" t="s">
        <v>152</v>
      </c>
      <c r="B218" s="168" t="s">
        <v>264</v>
      </c>
      <c r="C218" s="169" t="s">
        <v>153</v>
      </c>
      <c r="D218" s="170"/>
      <c r="E218" s="64">
        <v>1090.3</v>
      </c>
    </row>
    <row r="219" spans="1:5">
      <c r="A219" s="63" t="s">
        <v>250</v>
      </c>
      <c r="B219" s="168" t="s">
        <v>264</v>
      </c>
      <c r="C219" s="169" t="s">
        <v>153</v>
      </c>
      <c r="D219" s="170">
        <v>801</v>
      </c>
      <c r="E219" s="64">
        <v>1090.3</v>
      </c>
    </row>
    <row r="220" spans="1:5" ht="19.5" customHeight="1">
      <c r="A220" s="63" t="s">
        <v>265</v>
      </c>
      <c r="B220" s="168" t="s">
        <v>266</v>
      </c>
      <c r="C220" s="169" t="s">
        <v>145</v>
      </c>
      <c r="D220" s="170"/>
      <c r="E220" s="64">
        <v>13088.5</v>
      </c>
    </row>
    <row r="221" spans="1:5" ht="30" customHeight="1">
      <c r="A221" s="63" t="s">
        <v>267</v>
      </c>
      <c r="B221" s="168" t="s">
        <v>268</v>
      </c>
      <c r="C221" s="169" t="s">
        <v>145</v>
      </c>
      <c r="D221" s="170"/>
      <c r="E221" s="64">
        <v>822</v>
      </c>
    </row>
    <row r="222" spans="1:5" ht="31.2">
      <c r="A222" s="63" t="s">
        <v>152</v>
      </c>
      <c r="B222" s="168" t="s">
        <v>268</v>
      </c>
      <c r="C222" s="169" t="s">
        <v>153</v>
      </c>
      <c r="D222" s="170"/>
      <c r="E222" s="64">
        <v>822</v>
      </c>
    </row>
    <row r="223" spans="1:5">
      <c r="A223" s="63" t="s">
        <v>250</v>
      </c>
      <c r="B223" s="168" t="s">
        <v>268</v>
      </c>
      <c r="C223" s="169" t="s">
        <v>153</v>
      </c>
      <c r="D223" s="170">
        <v>801</v>
      </c>
      <c r="E223" s="64">
        <v>822</v>
      </c>
    </row>
    <row r="224" spans="1:5">
      <c r="A224" s="63" t="s">
        <v>160</v>
      </c>
      <c r="B224" s="168" t="s">
        <v>269</v>
      </c>
      <c r="C224" s="169" t="s">
        <v>145</v>
      </c>
      <c r="D224" s="170"/>
      <c r="E224" s="64">
        <v>9989</v>
      </c>
    </row>
    <row r="225" spans="1:5" ht="62.4">
      <c r="A225" s="63" t="s">
        <v>168</v>
      </c>
      <c r="B225" s="168" t="s">
        <v>269</v>
      </c>
      <c r="C225" s="169" t="s">
        <v>169</v>
      </c>
      <c r="D225" s="170"/>
      <c r="E225" s="64">
        <v>8645.6</v>
      </c>
    </row>
    <row r="226" spans="1:5">
      <c r="A226" s="63" t="s">
        <v>250</v>
      </c>
      <c r="B226" s="168" t="s">
        <v>269</v>
      </c>
      <c r="C226" s="169" t="s">
        <v>169</v>
      </c>
      <c r="D226" s="170">
        <v>801</v>
      </c>
      <c r="E226" s="64">
        <v>8645.6</v>
      </c>
    </row>
    <row r="227" spans="1:5" ht="31.2">
      <c r="A227" s="63" t="s">
        <v>152</v>
      </c>
      <c r="B227" s="168" t="s">
        <v>269</v>
      </c>
      <c r="C227" s="169" t="s">
        <v>153</v>
      </c>
      <c r="D227" s="170"/>
      <c r="E227" s="64">
        <v>1311.9</v>
      </c>
    </row>
    <row r="228" spans="1:5">
      <c r="A228" s="63" t="s">
        <v>250</v>
      </c>
      <c r="B228" s="168" t="s">
        <v>269</v>
      </c>
      <c r="C228" s="169" t="s">
        <v>153</v>
      </c>
      <c r="D228" s="170">
        <v>801</v>
      </c>
      <c r="E228" s="64">
        <v>1311.9</v>
      </c>
    </row>
    <row r="229" spans="1:5">
      <c r="A229" s="63" t="s">
        <v>164</v>
      </c>
      <c r="B229" s="168" t="s">
        <v>269</v>
      </c>
      <c r="C229" s="169" t="s">
        <v>165</v>
      </c>
      <c r="D229" s="170"/>
      <c r="E229" s="64">
        <v>31.5</v>
      </c>
    </row>
    <row r="230" spans="1:5">
      <c r="A230" s="63" t="s">
        <v>250</v>
      </c>
      <c r="B230" s="168" t="s">
        <v>269</v>
      </c>
      <c r="C230" s="169" t="s">
        <v>165</v>
      </c>
      <c r="D230" s="170">
        <v>801</v>
      </c>
      <c r="E230" s="64">
        <v>31.5</v>
      </c>
    </row>
    <row r="231" spans="1:5" ht="140.4">
      <c r="A231" s="63" t="s">
        <v>210</v>
      </c>
      <c r="B231" s="168" t="s">
        <v>270</v>
      </c>
      <c r="C231" s="169" t="s">
        <v>145</v>
      </c>
      <c r="D231" s="170"/>
      <c r="E231" s="64">
        <v>2096</v>
      </c>
    </row>
    <row r="232" spans="1:5" ht="62.4">
      <c r="A232" s="63" t="s">
        <v>168</v>
      </c>
      <c r="B232" s="168" t="s">
        <v>270</v>
      </c>
      <c r="C232" s="169" t="s">
        <v>169</v>
      </c>
      <c r="D232" s="170"/>
      <c r="E232" s="64">
        <v>2096</v>
      </c>
    </row>
    <row r="233" spans="1:5">
      <c r="A233" s="63" t="s">
        <v>250</v>
      </c>
      <c r="B233" s="168" t="s">
        <v>270</v>
      </c>
      <c r="C233" s="169" t="s">
        <v>169</v>
      </c>
      <c r="D233" s="170">
        <v>801</v>
      </c>
      <c r="E233" s="64">
        <v>2096</v>
      </c>
    </row>
    <row r="234" spans="1:5">
      <c r="A234" s="63" t="s">
        <v>172</v>
      </c>
      <c r="B234" s="168" t="s">
        <v>271</v>
      </c>
      <c r="C234" s="169" t="s">
        <v>145</v>
      </c>
      <c r="D234" s="170"/>
      <c r="E234" s="64">
        <v>181.5</v>
      </c>
    </row>
    <row r="235" spans="1:5" ht="31.2">
      <c r="A235" s="63" t="s">
        <v>152</v>
      </c>
      <c r="B235" s="168" t="s">
        <v>271</v>
      </c>
      <c r="C235" s="169" t="s">
        <v>153</v>
      </c>
      <c r="D235" s="170"/>
      <c r="E235" s="64">
        <v>181.5</v>
      </c>
    </row>
    <row r="236" spans="1:5">
      <c r="A236" s="63" t="s">
        <v>250</v>
      </c>
      <c r="B236" s="168" t="s">
        <v>271</v>
      </c>
      <c r="C236" s="169" t="s">
        <v>153</v>
      </c>
      <c r="D236" s="170">
        <v>801</v>
      </c>
      <c r="E236" s="64">
        <v>181.5</v>
      </c>
    </row>
    <row r="237" spans="1:5" ht="31.2">
      <c r="A237" s="63" t="s">
        <v>272</v>
      </c>
      <c r="B237" s="168" t="s">
        <v>273</v>
      </c>
      <c r="C237" s="169" t="s">
        <v>145</v>
      </c>
      <c r="D237" s="170"/>
      <c r="E237" s="64">
        <v>10537.1</v>
      </c>
    </row>
    <row r="238" spans="1:5">
      <c r="A238" s="63" t="s">
        <v>274</v>
      </c>
      <c r="B238" s="168" t="s">
        <v>275</v>
      </c>
      <c r="C238" s="169" t="s">
        <v>145</v>
      </c>
      <c r="D238" s="170"/>
      <c r="E238" s="64">
        <v>14.4</v>
      </c>
    </row>
    <row r="239" spans="1:5">
      <c r="A239" s="63" t="s">
        <v>162</v>
      </c>
      <c r="B239" s="168" t="s">
        <v>275</v>
      </c>
      <c r="C239" s="169" t="s">
        <v>163</v>
      </c>
      <c r="D239" s="170"/>
      <c r="E239" s="64">
        <v>14.4</v>
      </c>
    </row>
    <row r="240" spans="1:5">
      <c r="A240" s="63" t="s">
        <v>206</v>
      </c>
      <c r="B240" s="168" t="s">
        <v>275</v>
      </c>
      <c r="C240" s="169" t="s">
        <v>163</v>
      </c>
      <c r="D240" s="170">
        <v>703</v>
      </c>
      <c r="E240" s="64">
        <v>14.4</v>
      </c>
    </row>
    <row r="241" spans="1:5">
      <c r="A241" s="63" t="s">
        <v>160</v>
      </c>
      <c r="B241" s="168" t="s">
        <v>276</v>
      </c>
      <c r="C241" s="169" t="s">
        <v>145</v>
      </c>
      <c r="D241" s="170"/>
      <c r="E241" s="64">
        <v>7442.7</v>
      </c>
    </row>
    <row r="242" spans="1:5" ht="62.4">
      <c r="A242" s="63" t="s">
        <v>168</v>
      </c>
      <c r="B242" s="168" t="s">
        <v>276</v>
      </c>
      <c r="C242" s="169" t="s">
        <v>169</v>
      </c>
      <c r="D242" s="170"/>
      <c r="E242" s="64">
        <v>6948.7</v>
      </c>
    </row>
    <row r="243" spans="1:5">
      <c r="A243" s="63" t="s">
        <v>206</v>
      </c>
      <c r="B243" s="168" t="s">
        <v>276</v>
      </c>
      <c r="C243" s="169" t="s">
        <v>169</v>
      </c>
      <c r="D243" s="170">
        <v>703</v>
      </c>
      <c r="E243" s="64">
        <v>6948.7</v>
      </c>
    </row>
    <row r="244" spans="1:5" ht="31.2">
      <c r="A244" s="63" t="s">
        <v>152</v>
      </c>
      <c r="B244" s="168" t="s">
        <v>276</v>
      </c>
      <c r="C244" s="169" t="s">
        <v>153</v>
      </c>
      <c r="D244" s="170"/>
      <c r="E244" s="64">
        <v>493.7</v>
      </c>
    </row>
    <row r="245" spans="1:5">
      <c r="A245" s="63" t="s">
        <v>206</v>
      </c>
      <c r="B245" s="168" t="s">
        <v>276</v>
      </c>
      <c r="C245" s="169" t="s">
        <v>153</v>
      </c>
      <c r="D245" s="170">
        <v>703</v>
      </c>
      <c r="E245" s="64">
        <v>493.7</v>
      </c>
    </row>
    <row r="246" spans="1:5">
      <c r="A246" s="63" t="s">
        <v>164</v>
      </c>
      <c r="B246" s="168" t="s">
        <v>276</v>
      </c>
      <c r="C246" s="169" t="s">
        <v>165</v>
      </c>
      <c r="D246" s="170"/>
      <c r="E246" s="64">
        <v>0.3</v>
      </c>
    </row>
    <row r="247" spans="1:5">
      <c r="A247" s="63" t="s">
        <v>206</v>
      </c>
      <c r="B247" s="168" t="s">
        <v>276</v>
      </c>
      <c r="C247" s="169" t="s">
        <v>165</v>
      </c>
      <c r="D247" s="170">
        <v>703</v>
      </c>
      <c r="E247" s="64">
        <v>0.3</v>
      </c>
    </row>
    <row r="248" spans="1:5" ht="140.4">
      <c r="A248" s="63" t="s">
        <v>210</v>
      </c>
      <c r="B248" s="168" t="s">
        <v>277</v>
      </c>
      <c r="C248" s="169" t="s">
        <v>145</v>
      </c>
      <c r="D248" s="170"/>
      <c r="E248" s="64">
        <v>1595</v>
      </c>
    </row>
    <row r="249" spans="1:5" ht="62.4">
      <c r="A249" s="63" t="s">
        <v>168</v>
      </c>
      <c r="B249" s="168" t="s">
        <v>277</v>
      </c>
      <c r="C249" s="169" t="s">
        <v>169</v>
      </c>
      <c r="D249" s="170"/>
      <c r="E249" s="64">
        <v>1595</v>
      </c>
    </row>
    <row r="250" spans="1:5">
      <c r="A250" s="63" t="s">
        <v>206</v>
      </c>
      <c r="B250" s="168" t="s">
        <v>277</v>
      </c>
      <c r="C250" s="169" t="s">
        <v>169</v>
      </c>
      <c r="D250" s="170">
        <v>703</v>
      </c>
      <c r="E250" s="64">
        <v>1595</v>
      </c>
    </row>
    <row r="251" spans="1:5">
      <c r="A251" s="63" t="s">
        <v>172</v>
      </c>
      <c r="B251" s="168" t="s">
        <v>278</v>
      </c>
      <c r="C251" s="169" t="s">
        <v>145</v>
      </c>
      <c r="D251" s="170"/>
      <c r="E251" s="64">
        <v>1485</v>
      </c>
    </row>
    <row r="252" spans="1:5" ht="31.2">
      <c r="A252" s="63" t="s">
        <v>152</v>
      </c>
      <c r="B252" s="168" t="s">
        <v>278</v>
      </c>
      <c r="C252" s="169" t="s">
        <v>153</v>
      </c>
      <c r="D252" s="170"/>
      <c r="E252" s="64">
        <v>1485</v>
      </c>
    </row>
    <row r="253" spans="1:5">
      <c r="A253" s="63" t="s">
        <v>206</v>
      </c>
      <c r="B253" s="168" t="s">
        <v>278</v>
      </c>
      <c r="C253" s="169" t="s">
        <v>153</v>
      </c>
      <c r="D253" s="170">
        <v>703</v>
      </c>
      <c r="E253" s="64">
        <v>1485</v>
      </c>
    </row>
    <row r="254" spans="1:5" ht="31.5" customHeight="1">
      <c r="A254" s="63" t="s">
        <v>279</v>
      </c>
      <c r="B254" s="168" t="s">
        <v>280</v>
      </c>
      <c r="C254" s="169" t="s">
        <v>145</v>
      </c>
      <c r="D254" s="170"/>
      <c r="E254" s="64">
        <v>1600.7</v>
      </c>
    </row>
    <row r="255" spans="1:5" ht="15" customHeight="1">
      <c r="A255" s="63" t="s">
        <v>281</v>
      </c>
      <c r="B255" s="168" t="s">
        <v>282</v>
      </c>
      <c r="C255" s="169" t="s">
        <v>145</v>
      </c>
      <c r="D255" s="170"/>
      <c r="E255" s="64">
        <v>1600.7</v>
      </c>
    </row>
    <row r="256" spans="1:5">
      <c r="A256" s="63" t="s">
        <v>283</v>
      </c>
      <c r="B256" s="168" t="s">
        <v>284</v>
      </c>
      <c r="C256" s="169" t="s">
        <v>145</v>
      </c>
      <c r="D256" s="170"/>
      <c r="E256" s="64">
        <v>1260.7</v>
      </c>
    </row>
    <row r="257" spans="1:5" ht="62.4">
      <c r="A257" s="63" t="s">
        <v>168</v>
      </c>
      <c r="B257" s="168" t="s">
        <v>284</v>
      </c>
      <c r="C257" s="169" t="s">
        <v>169</v>
      </c>
      <c r="D257" s="170"/>
      <c r="E257" s="64">
        <v>1243</v>
      </c>
    </row>
    <row r="258" spans="1:5">
      <c r="A258" s="63" t="s">
        <v>285</v>
      </c>
      <c r="B258" s="168" t="s">
        <v>284</v>
      </c>
      <c r="C258" s="169" t="s">
        <v>169</v>
      </c>
      <c r="D258" s="170">
        <v>804</v>
      </c>
      <c r="E258" s="64">
        <v>1243</v>
      </c>
    </row>
    <row r="259" spans="1:5" ht="31.2">
      <c r="A259" s="63" t="s">
        <v>152</v>
      </c>
      <c r="B259" s="168" t="s">
        <v>284</v>
      </c>
      <c r="C259" s="169" t="s">
        <v>153</v>
      </c>
      <c r="D259" s="170"/>
      <c r="E259" s="64">
        <v>17.7</v>
      </c>
    </row>
    <row r="260" spans="1:5">
      <c r="A260" s="63" t="s">
        <v>285</v>
      </c>
      <c r="B260" s="168" t="s">
        <v>284</v>
      </c>
      <c r="C260" s="169" t="s">
        <v>153</v>
      </c>
      <c r="D260" s="170">
        <v>804</v>
      </c>
      <c r="E260" s="64">
        <v>17.7</v>
      </c>
    </row>
    <row r="261" spans="1:5" ht="140.4">
      <c r="A261" s="63" t="s">
        <v>210</v>
      </c>
      <c r="B261" s="168" t="s">
        <v>286</v>
      </c>
      <c r="C261" s="169" t="s">
        <v>145</v>
      </c>
      <c r="D261" s="170"/>
      <c r="E261" s="64">
        <v>340</v>
      </c>
    </row>
    <row r="262" spans="1:5" ht="62.4">
      <c r="A262" s="63" t="s">
        <v>168</v>
      </c>
      <c r="B262" s="168" t="s">
        <v>286</v>
      </c>
      <c r="C262" s="169" t="s">
        <v>169</v>
      </c>
      <c r="D262" s="170"/>
      <c r="E262" s="64">
        <v>340</v>
      </c>
    </row>
    <row r="263" spans="1:5">
      <c r="A263" s="63" t="s">
        <v>285</v>
      </c>
      <c r="B263" s="168" t="s">
        <v>286</v>
      </c>
      <c r="C263" s="169" t="s">
        <v>169</v>
      </c>
      <c r="D263" s="170">
        <v>804</v>
      </c>
      <c r="E263" s="64">
        <v>340</v>
      </c>
    </row>
    <row r="264" spans="1:5" s="62" customFormat="1" ht="46.8">
      <c r="A264" s="60" t="s">
        <v>287</v>
      </c>
      <c r="B264" s="165" t="s">
        <v>288</v>
      </c>
      <c r="C264" s="166" t="s">
        <v>145</v>
      </c>
      <c r="D264" s="167"/>
      <c r="E264" s="61">
        <v>136207.79999999999</v>
      </c>
    </row>
    <row r="265" spans="1:5" ht="46.8">
      <c r="A265" s="63" t="s">
        <v>289</v>
      </c>
      <c r="B265" s="168" t="s">
        <v>290</v>
      </c>
      <c r="C265" s="169" t="s">
        <v>145</v>
      </c>
      <c r="D265" s="170"/>
      <c r="E265" s="64">
        <v>5114.6000000000004</v>
      </c>
    </row>
    <row r="266" spans="1:5" ht="31.2">
      <c r="A266" s="63" t="s">
        <v>636</v>
      </c>
      <c r="B266" s="168" t="s">
        <v>637</v>
      </c>
      <c r="C266" s="169" t="s">
        <v>145</v>
      </c>
      <c r="D266" s="170"/>
      <c r="E266" s="64">
        <v>5000</v>
      </c>
    </row>
    <row r="267" spans="1:5" ht="78">
      <c r="A267" s="63" t="s">
        <v>786</v>
      </c>
      <c r="B267" s="168" t="s">
        <v>787</v>
      </c>
      <c r="C267" s="169" t="s">
        <v>145</v>
      </c>
      <c r="D267" s="170"/>
      <c r="E267" s="64">
        <v>5000</v>
      </c>
    </row>
    <row r="268" spans="1:5" ht="31.2">
      <c r="A268" s="63" t="s">
        <v>302</v>
      </c>
      <c r="B268" s="168" t="s">
        <v>787</v>
      </c>
      <c r="C268" s="169" t="s">
        <v>303</v>
      </c>
      <c r="D268" s="170"/>
      <c r="E268" s="64">
        <v>5000</v>
      </c>
    </row>
    <row r="269" spans="1:5">
      <c r="A269" s="63" t="s">
        <v>250</v>
      </c>
      <c r="B269" s="168" t="s">
        <v>787</v>
      </c>
      <c r="C269" s="169" t="s">
        <v>303</v>
      </c>
      <c r="D269" s="170">
        <v>801</v>
      </c>
      <c r="E269" s="64">
        <v>5000</v>
      </c>
    </row>
    <row r="270" spans="1:5" ht="46.8">
      <c r="A270" s="63" t="s">
        <v>291</v>
      </c>
      <c r="B270" s="168" t="s">
        <v>292</v>
      </c>
      <c r="C270" s="169" t="s">
        <v>145</v>
      </c>
      <c r="D270" s="170"/>
      <c r="E270" s="64">
        <v>114.6</v>
      </c>
    </row>
    <row r="271" spans="1:5" ht="31.2">
      <c r="A271" s="63" t="s">
        <v>293</v>
      </c>
      <c r="B271" s="168" t="s">
        <v>294</v>
      </c>
      <c r="C271" s="169" t="s">
        <v>145</v>
      </c>
      <c r="D271" s="170"/>
      <c r="E271" s="64">
        <v>114.6</v>
      </c>
    </row>
    <row r="272" spans="1:5" ht="31.2">
      <c r="A272" s="63" t="s">
        <v>152</v>
      </c>
      <c r="B272" s="168" t="s">
        <v>294</v>
      </c>
      <c r="C272" s="169" t="s">
        <v>153</v>
      </c>
      <c r="D272" s="170"/>
      <c r="E272" s="64">
        <v>4.2</v>
      </c>
    </row>
    <row r="273" spans="1:5">
      <c r="A273" s="63" t="s">
        <v>295</v>
      </c>
      <c r="B273" s="168" t="s">
        <v>294</v>
      </c>
      <c r="C273" s="169" t="s">
        <v>153</v>
      </c>
      <c r="D273" s="170">
        <v>113</v>
      </c>
      <c r="E273" s="64">
        <v>4.2</v>
      </c>
    </row>
    <row r="274" spans="1:5">
      <c r="A274" s="63" t="s">
        <v>164</v>
      </c>
      <c r="B274" s="168" t="s">
        <v>294</v>
      </c>
      <c r="C274" s="169" t="s">
        <v>165</v>
      </c>
      <c r="D274" s="170"/>
      <c r="E274" s="64">
        <v>110.4</v>
      </c>
    </row>
    <row r="275" spans="1:5">
      <c r="A275" s="63" t="s">
        <v>295</v>
      </c>
      <c r="B275" s="168" t="s">
        <v>294</v>
      </c>
      <c r="C275" s="169" t="s">
        <v>165</v>
      </c>
      <c r="D275" s="170">
        <v>113</v>
      </c>
      <c r="E275" s="64">
        <v>110.4</v>
      </c>
    </row>
    <row r="276" spans="1:5" ht="46.8">
      <c r="A276" s="63" t="s">
        <v>296</v>
      </c>
      <c r="B276" s="168" t="s">
        <v>297</v>
      </c>
      <c r="C276" s="169" t="s">
        <v>145</v>
      </c>
      <c r="D276" s="170"/>
      <c r="E276" s="64">
        <v>112098.9</v>
      </c>
    </row>
    <row r="277" spans="1:5" ht="31.2">
      <c r="A277" s="63" t="s">
        <v>298</v>
      </c>
      <c r="B277" s="168" t="s">
        <v>299</v>
      </c>
      <c r="C277" s="169" t="s">
        <v>145</v>
      </c>
      <c r="D277" s="170"/>
      <c r="E277" s="64">
        <v>111393.9</v>
      </c>
    </row>
    <row r="278" spans="1:5" ht="31.2">
      <c r="A278" s="63" t="s">
        <v>300</v>
      </c>
      <c r="B278" s="168" t="s">
        <v>301</v>
      </c>
      <c r="C278" s="169" t="s">
        <v>145</v>
      </c>
      <c r="D278" s="170"/>
      <c r="E278" s="64">
        <v>111393.9</v>
      </c>
    </row>
    <row r="279" spans="1:5" ht="31.2">
      <c r="A279" s="63" t="s">
        <v>302</v>
      </c>
      <c r="B279" s="168" t="s">
        <v>301</v>
      </c>
      <c r="C279" s="169" t="s">
        <v>303</v>
      </c>
      <c r="D279" s="170"/>
      <c r="E279" s="64">
        <v>111393.9</v>
      </c>
    </row>
    <row r="280" spans="1:5">
      <c r="A280" s="63" t="s">
        <v>304</v>
      </c>
      <c r="B280" s="168" t="s">
        <v>301</v>
      </c>
      <c r="C280" s="169" t="s">
        <v>303</v>
      </c>
      <c r="D280" s="170">
        <v>605</v>
      </c>
      <c r="E280" s="64">
        <v>111393.9</v>
      </c>
    </row>
    <row r="281" spans="1:5" ht="31.2">
      <c r="A281" s="63" t="s">
        <v>305</v>
      </c>
      <c r="B281" s="168" t="s">
        <v>306</v>
      </c>
      <c r="C281" s="169" t="s">
        <v>145</v>
      </c>
      <c r="D281" s="170"/>
      <c r="E281" s="64">
        <v>705</v>
      </c>
    </row>
    <row r="282" spans="1:5" ht="62.4">
      <c r="A282" s="63" t="s">
        <v>307</v>
      </c>
      <c r="B282" s="168" t="s">
        <v>308</v>
      </c>
      <c r="C282" s="169" t="s">
        <v>145</v>
      </c>
      <c r="D282" s="170"/>
      <c r="E282" s="64">
        <v>705</v>
      </c>
    </row>
    <row r="283" spans="1:5" ht="31.2">
      <c r="A283" s="63" t="s">
        <v>152</v>
      </c>
      <c r="B283" s="168" t="s">
        <v>308</v>
      </c>
      <c r="C283" s="169" t="s">
        <v>153</v>
      </c>
      <c r="D283" s="170"/>
      <c r="E283" s="64">
        <v>705</v>
      </c>
    </row>
    <row r="284" spans="1:5">
      <c r="A284" s="63" t="s">
        <v>309</v>
      </c>
      <c r="B284" s="168" t="s">
        <v>308</v>
      </c>
      <c r="C284" s="169" t="s">
        <v>153</v>
      </c>
      <c r="D284" s="170">
        <v>405</v>
      </c>
      <c r="E284" s="64">
        <v>705</v>
      </c>
    </row>
    <row r="285" spans="1:5" ht="46.8">
      <c r="A285" s="63" t="s">
        <v>310</v>
      </c>
      <c r="B285" s="168" t="s">
        <v>311</v>
      </c>
      <c r="C285" s="169" t="s">
        <v>145</v>
      </c>
      <c r="D285" s="170"/>
      <c r="E285" s="64">
        <v>1055.7</v>
      </c>
    </row>
    <row r="286" spans="1:5" ht="31.5" customHeight="1">
      <c r="A286" s="63" t="s">
        <v>312</v>
      </c>
      <c r="B286" s="168" t="s">
        <v>313</v>
      </c>
      <c r="C286" s="169" t="s">
        <v>145</v>
      </c>
      <c r="D286" s="170"/>
      <c r="E286" s="64">
        <v>1053.3</v>
      </c>
    </row>
    <row r="287" spans="1:5" ht="47.25" customHeight="1">
      <c r="A287" s="63" t="s">
        <v>229</v>
      </c>
      <c r="B287" s="168" t="s">
        <v>314</v>
      </c>
      <c r="C287" s="169" t="s">
        <v>145</v>
      </c>
      <c r="D287" s="170"/>
      <c r="E287" s="64">
        <v>1053.3</v>
      </c>
    </row>
    <row r="288" spans="1:5" ht="31.2">
      <c r="A288" s="63" t="s">
        <v>152</v>
      </c>
      <c r="B288" s="168" t="s">
        <v>314</v>
      </c>
      <c r="C288" s="169" t="s">
        <v>153</v>
      </c>
      <c r="D288" s="170"/>
      <c r="E288" s="64">
        <v>1053.3</v>
      </c>
    </row>
    <row r="289" spans="1:5">
      <c r="A289" s="63" t="s">
        <v>154</v>
      </c>
      <c r="B289" s="168" t="s">
        <v>314</v>
      </c>
      <c r="C289" s="169" t="s">
        <v>153</v>
      </c>
      <c r="D289" s="170">
        <v>701</v>
      </c>
      <c r="E289" s="64">
        <v>609.6</v>
      </c>
    </row>
    <row r="290" spans="1:5">
      <c r="A290" s="63" t="s">
        <v>177</v>
      </c>
      <c r="B290" s="168" t="s">
        <v>314</v>
      </c>
      <c r="C290" s="169" t="s">
        <v>153</v>
      </c>
      <c r="D290" s="170">
        <v>702</v>
      </c>
      <c r="E290" s="64">
        <v>58</v>
      </c>
    </row>
    <row r="291" spans="1:5">
      <c r="A291" s="63" t="s">
        <v>206</v>
      </c>
      <c r="B291" s="168" t="s">
        <v>314</v>
      </c>
      <c r="C291" s="169" t="s">
        <v>153</v>
      </c>
      <c r="D291" s="170">
        <v>703</v>
      </c>
      <c r="E291" s="64">
        <v>0.7</v>
      </c>
    </row>
    <row r="292" spans="1:5">
      <c r="A292" s="63" t="s">
        <v>250</v>
      </c>
      <c r="B292" s="168" t="s">
        <v>314</v>
      </c>
      <c r="C292" s="169" t="s">
        <v>153</v>
      </c>
      <c r="D292" s="170">
        <v>801</v>
      </c>
      <c r="E292" s="64">
        <v>385</v>
      </c>
    </row>
    <row r="293" spans="1:5" ht="46.8">
      <c r="A293" s="63" t="s">
        <v>315</v>
      </c>
      <c r="B293" s="168" t="s">
        <v>316</v>
      </c>
      <c r="C293" s="169" t="s">
        <v>145</v>
      </c>
      <c r="D293" s="170"/>
      <c r="E293" s="64">
        <v>2.4</v>
      </c>
    </row>
    <row r="294" spans="1:5" ht="47.25" customHeight="1">
      <c r="A294" s="63" t="s">
        <v>229</v>
      </c>
      <c r="B294" s="168" t="s">
        <v>317</v>
      </c>
      <c r="C294" s="169" t="s">
        <v>145</v>
      </c>
      <c r="D294" s="170"/>
      <c r="E294" s="64">
        <v>2.4</v>
      </c>
    </row>
    <row r="295" spans="1:5" ht="31.2">
      <c r="A295" s="63" t="s">
        <v>152</v>
      </c>
      <c r="B295" s="168" t="s">
        <v>317</v>
      </c>
      <c r="C295" s="169" t="s">
        <v>153</v>
      </c>
      <c r="D295" s="170"/>
      <c r="E295" s="64">
        <v>2.4</v>
      </c>
    </row>
    <row r="296" spans="1:5" ht="46.8">
      <c r="A296" s="63" t="s">
        <v>318</v>
      </c>
      <c r="B296" s="168" t="s">
        <v>317</v>
      </c>
      <c r="C296" s="169" t="s">
        <v>153</v>
      </c>
      <c r="D296" s="170">
        <v>104</v>
      </c>
      <c r="E296" s="64">
        <v>2.4</v>
      </c>
    </row>
    <row r="297" spans="1:5" ht="46.8">
      <c r="A297" s="63" t="s">
        <v>319</v>
      </c>
      <c r="B297" s="168" t="s">
        <v>320</v>
      </c>
      <c r="C297" s="169" t="s">
        <v>145</v>
      </c>
      <c r="D297" s="170"/>
      <c r="E297" s="64">
        <v>17938.599999999999</v>
      </c>
    </row>
    <row r="298" spans="1:5" ht="31.2">
      <c r="A298" s="63" t="s">
        <v>321</v>
      </c>
      <c r="B298" s="168" t="s">
        <v>322</v>
      </c>
      <c r="C298" s="169" t="s">
        <v>145</v>
      </c>
      <c r="D298" s="170"/>
      <c r="E298" s="64">
        <v>6783.1</v>
      </c>
    </row>
    <row r="299" spans="1:5" ht="17.25" customHeight="1">
      <c r="A299" s="63" t="s">
        <v>222</v>
      </c>
      <c r="B299" s="168" t="s">
        <v>323</v>
      </c>
      <c r="C299" s="169" t="s">
        <v>145</v>
      </c>
      <c r="D299" s="170"/>
      <c r="E299" s="64">
        <v>5293.1</v>
      </c>
    </row>
    <row r="300" spans="1:5" ht="62.4">
      <c r="A300" s="63" t="s">
        <v>168</v>
      </c>
      <c r="B300" s="168" t="s">
        <v>323</v>
      </c>
      <c r="C300" s="169" t="s">
        <v>169</v>
      </c>
      <c r="D300" s="170"/>
      <c r="E300" s="64">
        <v>5140.7</v>
      </c>
    </row>
    <row r="301" spans="1:5">
      <c r="A301" s="63" t="s">
        <v>324</v>
      </c>
      <c r="B301" s="168" t="s">
        <v>323</v>
      </c>
      <c r="C301" s="169" t="s">
        <v>169</v>
      </c>
      <c r="D301" s="170">
        <v>505</v>
      </c>
      <c r="E301" s="64">
        <v>5140.7</v>
      </c>
    </row>
    <row r="302" spans="1:5" ht="31.2">
      <c r="A302" s="63" t="s">
        <v>152</v>
      </c>
      <c r="B302" s="168" t="s">
        <v>323</v>
      </c>
      <c r="C302" s="169" t="s">
        <v>153</v>
      </c>
      <c r="D302" s="170"/>
      <c r="E302" s="64">
        <v>151.6</v>
      </c>
    </row>
    <row r="303" spans="1:5">
      <c r="A303" s="63" t="s">
        <v>324</v>
      </c>
      <c r="B303" s="168" t="s">
        <v>323</v>
      </c>
      <c r="C303" s="169" t="s">
        <v>153</v>
      </c>
      <c r="D303" s="170">
        <v>505</v>
      </c>
      <c r="E303" s="64">
        <v>151.6</v>
      </c>
    </row>
    <row r="304" spans="1:5">
      <c r="A304" s="63" t="s">
        <v>164</v>
      </c>
      <c r="B304" s="168" t="s">
        <v>323</v>
      </c>
      <c r="C304" s="169" t="s">
        <v>165</v>
      </c>
      <c r="D304" s="170"/>
      <c r="E304" s="64">
        <v>0.8</v>
      </c>
    </row>
    <row r="305" spans="1:5">
      <c r="A305" s="63" t="s">
        <v>324</v>
      </c>
      <c r="B305" s="168" t="s">
        <v>323</v>
      </c>
      <c r="C305" s="169" t="s">
        <v>165</v>
      </c>
      <c r="D305" s="170">
        <v>505</v>
      </c>
      <c r="E305" s="64">
        <v>0.8</v>
      </c>
    </row>
    <row r="306" spans="1:5" ht="140.4">
      <c r="A306" s="63" t="s">
        <v>210</v>
      </c>
      <c r="B306" s="168" t="s">
        <v>325</v>
      </c>
      <c r="C306" s="169" t="s">
        <v>145</v>
      </c>
      <c r="D306" s="170"/>
      <c r="E306" s="64">
        <v>1490</v>
      </c>
    </row>
    <row r="307" spans="1:5" ht="62.4">
      <c r="A307" s="63" t="s">
        <v>168</v>
      </c>
      <c r="B307" s="168" t="s">
        <v>325</v>
      </c>
      <c r="C307" s="169" t="s">
        <v>169</v>
      </c>
      <c r="D307" s="170"/>
      <c r="E307" s="64">
        <v>1490</v>
      </c>
    </row>
    <row r="308" spans="1:5">
      <c r="A308" s="63" t="s">
        <v>324</v>
      </c>
      <c r="B308" s="168" t="s">
        <v>325</v>
      </c>
      <c r="C308" s="169" t="s">
        <v>169</v>
      </c>
      <c r="D308" s="170">
        <v>505</v>
      </c>
      <c r="E308" s="64">
        <v>1490</v>
      </c>
    </row>
    <row r="309" spans="1:5" ht="31.2">
      <c r="A309" s="63" t="s">
        <v>326</v>
      </c>
      <c r="B309" s="168" t="s">
        <v>327</v>
      </c>
      <c r="C309" s="169" t="s">
        <v>145</v>
      </c>
      <c r="D309" s="170"/>
      <c r="E309" s="64">
        <v>11155.5</v>
      </c>
    </row>
    <row r="310" spans="1:5" ht="62.4">
      <c r="A310" s="63" t="s">
        <v>328</v>
      </c>
      <c r="B310" s="168" t="s">
        <v>329</v>
      </c>
      <c r="C310" s="169" t="s">
        <v>145</v>
      </c>
      <c r="D310" s="170"/>
      <c r="E310" s="64">
        <v>935.5</v>
      </c>
    </row>
    <row r="311" spans="1:5" ht="62.4">
      <c r="A311" s="63" t="s">
        <v>168</v>
      </c>
      <c r="B311" s="168" t="s">
        <v>329</v>
      </c>
      <c r="C311" s="169" t="s">
        <v>169</v>
      </c>
      <c r="D311" s="170"/>
      <c r="E311" s="64">
        <v>891</v>
      </c>
    </row>
    <row r="312" spans="1:5">
      <c r="A312" s="63" t="s">
        <v>324</v>
      </c>
      <c r="B312" s="168" t="s">
        <v>329</v>
      </c>
      <c r="C312" s="169" t="s">
        <v>169</v>
      </c>
      <c r="D312" s="170">
        <v>505</v>
      </c>
      <c r="E312" s="64">
        <v>891</v>
      </c>
    </row>
    <row r="313" spans="1:5" ht="31.2">
      <c r="A313" s="63" t="s">
        <v>152</v>
      </c>
      <c r="B313" s="168" t="s">
        <v>329</v>
      </c>
      <c r="C313" s="169" t="s">
        <v>153</v>
      </c>
      <c r="D313" s="170"/>
      <c r="E313" s="64">
        <v>44.5</v>
      </c>
    </row>
    <row r="314" spans="1:5">
      <c r="A314" s="63" t="s">
        <v>324</v>
      </c>
      <c r="B314" s="168" t="s">
        <v>329</v>
      </c>
      <c r="C314" s="169" t="s">
        <v>153</v>
      </c>
      <c r="D314" s="170">
        <v>505</v>
      </c>
      <c r="E314" s="64">
        <v>44.5</v>
      </c>
    </row>
    <row r="315" spans="1:5" ht="31.2">
      <c r="A315" s="63" t="s">
        <v>330</v>
      </c>
      <c r="B315" s="168" t="s">
        <v>331</v>
      </c>
      <c r="C315" s="169" t="s">
        <v>145</v>
      </c>
      <c r="D315" s="170"/>
      <c r="E315" s="64">
        <v>10220</v>
      </c>
    </row>
    <row r="316" spans="1:5" ht="31.2">
      <c r="A316" s="63" t="s">
        <v>152</v>
      </c>
      <c r="B316" s="168" t="s">
        <v>331</v>
      </c>
      <c r="C316" s="169" t="s">
        <v>153</v>
      </c>
      <c r="D316" s="170"/>
      <c r="E316" s="64">
        <v>230</v>
      </c>
    </row>
    <row r="317" spans="1:5">
      <c r="A317" s="63" t="s">
        <v>332</v>
      </c>
      <c r="B317" s="168" t="s">
        <v>331</v>
      </c>
      <c r="C317" s="169" t="s">
        <v>153</v>
      </c>
      <c r="D317" s="170">
        <v>1003</v>
      </c>
      <c r="E317" s="64">
        <v>230</v>
      </c>
    </row>
    <row r="318" spans="1:5">
      <c r="A318" s="63" t="s">
        <v>162</v>
      </c>
      <c r="B318" s="168" t="s">
        <v>331</v>
      </c>
      <c r="C318" s="169" t="s">
        <v>163</v>
      </c>
      <c r="D318" s="170"/>
      <c r="E318" s="64">
        <v>9990</v>
      </c>
    </row>
    <row r="319" spans="1:5">
      <c r="A319" s="63" t="s">
        <v>332</v>
      </c>
      <c r="B319" s="168" t="s">
        <v>331</v>
      </c>
      <c r="C319" s="169" t="s">
        <v>163</v>
      </c>
      <c r="D319" s="170">
        <v>1003</v>
      </c>
      <c r="E319" s="64">
        <v>9990</v>
      </c>
    </row>
    <row r="320" spans="1:5" s="62" customFormat="1" ht="46.8">
      <c r="A320" s="60" t="s">
        <v>333</v>
      </c>
      <c r="B320" s="165" t="s">
        <v>334</v>
      </c>
      <c r="C320" s="166" t="s">
        <v>145</v>
      </c>
      <c r="D320" s="167"/>
      <c r="E320" s="61">
        <v>149759.20000000001</v>
      </c>
    </row>
    <row r="321" spans="1:5" ht="62.4">
      <c r="A321" s="63" t="s">
        <v>335</v>
      </c>
      <c r="B321" s="168" t="s">
        <v>336</v>
      </c>
      <c r="C321" s="169" t="s">
        <v>145</v>
      </c>
      <c r="D321" s="170"/>
      <c r="E321" s="64">
        <v>36948</v>
      </c>
    </row>
    <row r="322" spans="1:5" ht="62.25" customHeight="1">
      <c r="A322" s="63" t="s">
        <v>337</v>
      </c>
      <c r="B322" s="168" t="s">
        <v>338</v>
      </c>
      <c r="C322" s="169" t="s">
        <v>145</v>
      </c>
      <c r="D322" s="170"/>
      <c r="E322" s="64">
        <v>36946.699999999997</v>
      </c>
    </row>
    <row r="323" spans="1:5">
      <c r="A323" s="63" t="s">
        <v>157</v>
      </c>
      <c r="B323" s="168" t="s">
        <v>339</v>
      </c>
      <c r="C323" s="169" t="s">
        <v>145</v>
      </c>
      <c r="D323" s="170"/>
      <c r="E323" s="64">
        <v>112</v>
      </c>
    </row>
    <row r="324" spans="1:5" ht="31.2">
      <c r="A324" s="63" t="s">
        <v>152</v>
      </c>
      <c r="B324" s="168" t="s">
        <v>339</v>
      </c>
      <c r="C324" s="169" t="s">
        <v>153</v>
      </c>
      <c r="D324" s="170"/>
      <c r="E324" s="64">
        <v>112</v>
      </c>
    </row>
    <row r="325" spans="1:5" ht="31.2">
      <c r="A325" s="63" t="s">
        <v>159</v>
      </c>
      <c r="B325" s="168" t="s">
        <v>339</v>
      </c>
      <c r="C325" s="169" t="s">
        <v>153</v>
      </c>
      <c r="D325" s="170">
        <v>705</v>
      </c>
      <c r="E325" s="64">
        <v>112</v>
      </c>
    </row>
    <row r="326" spans="1:5">
      <c r="A326" s="63" t="s">
        <v>283</v>
      </c>
      <c r="B326" s="168" t="s">
        <v>340</v>
      </c>
      <c r="C326" s="169" t="s">
        <v>145</v>
      </c>
      <c r="D326" s="170"/>
      <c r="E326" s="64">
        <v>9584.6</v>
      </c>
    </row>
    <row r="327" spans="1:5" ht="62.4">
      <c r="A327" s="63" t="s">
        <v>168</v>
      </c>
      <c r="B327" s="168" t="s">
        <v>340</v>
      </c>
      <c r="C327" s="169" t="s">
        <v>169</v>
      </c>
      <c r="D327" s="170"/>
      <c r="E327" s="64">
        <v>7530.7</v>
      </c>
    </row>
    <row r="328" spans="1:5" ht="31.2">
      <c r="A328" s="63" t="s">
        <v>341</v>
      </c>
      <c r="B328" s="168" t="s">
        <v>340</v>
      </c>
      <c r="C328" s="169" t="s">
        <v>169</v>
      </c>
      <c r="D328" s="170">
        <v>106</v>
      </c>
      <c r="E328" s="64">
        <v>7530.7</v>
      </c>
    </row>
    <row r="329" spans="1:5" ht="31.2">
      <c r="A329" s="63" t="s">
        <v>152</v>
      </c>
      <c r="B329" s="168" t="s">
        <v>340</v>
      </c>
      <c r="C329" s="169" t="s">
        <v>153</v>
      </c>
      <c r="D329" s="170"/>
      <c r="E329" s="64">
        <v>2053.6999999999998</v>
      </c>
    </row>
    <row r="330" spans="1:5" ht="31.2">
      <c r="A330" s="63" t="s">
        <v>341</v>
      </c>
      <c r="B330" s="168" t="s">
        <v>340</v>
      </c>
      <c r="C330" s="169" t="s">
        <v>153</v>
      </c>
      <c r="D330" s="170">
        <v>106</v>
      </c>
      <c r="E330" s="64">
        <v>2053.6999999999998</v>
      </c>
    </row>
    <row r="331" spans="1:5">
      <c r="A331" s="63" t="s">
        <v>164</v>
      </c>
      <c r="B331" s="168" t="s">
        <v>340</v>
      </c>
      <c r="C331" s="169" t="s">
        <v>165</v>
      </c>
      <c r="D331" s="170"/>
      <c r="E331" s="64">
        <v>0.2</v>
      </c>
    </row>
    <row r="332" spans="1:5" ht="31.2">
      <c r="A332" s="63" t="s">
        <v>341</v>
      </c>
      <c r="B332" s="168" t="s">
        <v>340</v>
      </c>
      <c r="C332" s="169" t="s">
        <v>165</v>
      </c>
      <c r="D332" s="170">
        <v>106</v>
      </c>
      <c r="E332" s="64">
        <v>0.2</v>
      </c>
    </row>
    <row r="333" spans="1:5">
      <c r="A333" s="63" t="s">
        <v>160</v>
      </c>
      <c r="B333" s="168" t="s">
        <v>342</v>
      </c>
      <c r="C333" s="169" t="s">
        <v>145</v>
      </c>
      <c r="D333" s="170"/>
      <c r="E333" s="64">
        <v>19676.099999999999</v>
      </c>
    </row>
    <row r="334" spans="1:5" ht="62.4">
      <c r="A334" s="63" t="s">
        <v>168</v>
      </c>
      <c r="B334" s="168" t="s">
        <v>342</v>
      </c>
      <c r="C334" s="169" t="s">
        <v>169</v>
      </c>
      <c r="D334" s="170"/>
      <c r="E334" s="64">
        <v>18353</v>
      </c>
    </row>
    <row r="335" spans="1:5">
      <c r="A335" s="63" t="s">
        <v>295</v>
      </c>
      <c r="B335" s="168" t="s">
        <v>342</v>
      </c>
      <c r="C335" s="169" t="s">
        <v>169</v>
      </c>
      <c r="D335" s="170">
        <v>113</v>
      </c>
      <c r="E335" s="64">
        <v>18353</v>
      </c>
    </row>
    <row r="336" spans="1:5" ht="31.2">
      <c r="A336" s="63" t="s">
        <v>152</v>
      </c>
      <c r="B336" s="168" t="s">
        <v>342</v>
      </c>
      <c r="C336" s="169" t="s">
        <v>153</v>
      </c>
      <c r="D336" s="170"/>
      <c r="E336" s="64">
        <v>1323.1</v>
      </c>
    </row>
    <row r="337" spans="1:5">
      <c r="A337" s="63" t="s">
        <v>295</v>
      </c>
      <c r="B337" s="168" t="s">
        <v>342</v>
      </c>
      <c r="C337" s="169" t="s">
        <v>153</v>
      </c>
      <c r="D337" s="170">
        <v>113</v>
      </c>
      <c r="E337" s="64">
        <v>1323.1</v>
      </c>
    </row>
    <row r="338" spans="1:5" ht="140.4">
      <c r="A338" s="63" t="s">
        <v>210</v>
      </c>
      <c r="B338" s="168" t="s">
        <v>343</v>
      </c>
      <c r="C338" s="169" t="s">
        <v>145</v>
      </c>
      <c r="D338" s="170"/>
      <c r="E338" s="64">
        <v>7574</v>
      </c>
    </row>
    <row r="339" spans="1:5" ht="62.4">
      <c r="A339" s="63" t="s">
        <v>168</v>
      </c>
      <c r="B339" s="168" t="s">
        <v>343</v>
      </c>
      <c r="C339" s="169" t="s">
        <v>169</v>
      </c>
      <c r="D339" s="170"/>
      <c r="E339" s="64">
        <v>7574</v>
      </c>
    </row>
    <row r="340" spans="1:5">
      <c r="A340" s="63" t="s">
        <v>295</v>
      </c>
      <c r="B340" s="168" t="s">
        <v>343</v>
      </c>
      <c r="C340" s="169" t="s">
        <v>169</v>
      </c>
      <c r="D340" s="170">
        <v>113</v>
      </c>
      <c r="E340" s="64">
        <v>5804</v>
      </c>
    </row>
    <row r="341" spans="1:5" ht="31.2">
      <c r="A341" s="63" t="s">
        <v>341</v>
      </c>
      <c r="B341" s="168" t="s">
        <v>343</v>
      </c>
      <c r="C341" s="169" t="s">
        <v>169</v>
      </c>
      <c r="D341" s="170">
        <v>106</v>
      </c>
      <c r="E341" s="64">
        <v>1770</v>
      </c>
    </row>
    <row r="342" spans="1:5">
      <c r="A342" s="63" t="s">
        <v>344</v>
      </c>
      <c r="B342" s="168" t="s">
        <v>345</v>
      </c>
      <c r="C342" s="169" t="s">
        <v>145</v>
      </c>
      <c r="D342" s="170"/>
      <c r="E342" s="64">
        <v>1.3</v>
      </c>
    </row>
    <row r="343" spans="1:5">
      <c r="A343" s="63" t="s">
        <v>346</v>
      </c>
      <c r="B343" s="168" t="s">
        <v>347</v>
      </c>
      <c r="C343" s="169" t="s">
        <v>145</v>
      </c>
      <c r="D343" s="170"/>
      <c r="E343" s="64">
        <v>1.3</v>
      </c>
    </row>
    <row r="344" spans="1:5">
      <c r="A344" s="63" t="s">
        <v>348</v>
      </c>
      <c r="B344" s="168" t="s">
        <v>347</v>
      </c>
      <c r="C344" s="169" t="s">
        <v>349</v>
      </c>
      <c r="D344" s="170"/>
      <c r="E344" s="64">
        <v>1.3</v>
      </c>
    </row>
    <row r="345" spans="1:5" ht="31.2">
      <c r="A345" s="63" t="s">
        <v>350</v>
      </c>
      <c r="B345" s="168" t="s">
        <v>347</v>
      </c>
      <c r="C345" s="169" t="s">
        <v>349</v>
      </c>
      <c r="D345" s="170">
        <v>1301</v>
      </c>
      <c r="E345" s="64">
        <v>1.3</v>
      </c>
    </row>
    <row r="346" spans="1:5" ht="62.4">
      <c r="A346" s="63" t="s">
        <v>351</v>
      </c>
      <c r="B346" s="168" t="s">
        <v>352</v>
      </c>
      <c r="C346" s="169" t="s">
        <v>145</v>
      </c>
      <c r="D346" s="170"/>
      <c r="E346" s="64">
        <v>112811.2</v>
      </c>
    </row>
    <row r="347" spans="1:5" ht="31.2">
      <c r="A347" s="63" t="s">
        <v>353</v>
      </c>
      <c r="B347" s="168" t="s">
        <v>354</v>
      </c>
      <c r="C347" s="169" t="s">
        <v>145</v>
      </c>
      <c r="D347" s="170"/>
      <c r="E347" s="64">
        <v>112811.2</v>
      </c>
    </row>
    <row r="348" spans="1:5" ht="46.8">
      <c r="A348" s="63" t="s">
        <v>355</v>
      </c>
      <c r="B348" s="168" t="s">
        <v>356</v>
      </c>
      <c r="C348" s="169" t="s">
        <v>145</v>
      </c>
      <c r="D348" s="170"/>
      <c r="E348" s="64">
        <v>16630.7</v>
      </c>
    </row>
    <row r="349" spans="1:5">
      <c r="A349" s="63" t="s">
        <v>357</v>
      </c>
      <c r="B349" s="168" t="s">
        <v>356</v>
      </c>
      <c r="C349" s="169" t="s">
        <v>358</v>
      </c>
      <c r="D349" s="170"/>
      <c r="E349" s="64">
        <v>16630.7</v>
      </c>
    </row>
    <row r="350" spans="1:5">
      <c r="A350" s="63" t="s">
        <v>359</v>
      </c>
      <c r="B350" s="168" t="s">
        <v>356</v>
      </c>
      <c r="C350" s="169" t="s">
        <v>358</v>
      </c>
      <c r="D350" s="170">
        <v>1403</v>
      </c>
      <c r="E350" s="64">
        <v>16630.7</v>
      </c>
    </row>
    <row r="351" spans="1:5" ht="46.8">
      <c r="A351" s="63" t="s">
        <v>360</v>
      </c>
      <c r="B351" s="168" t="s">
        <v>361</v>
      </c>
      <c r="C351" s="169" t="s">
        <v>145</v>
      </c>
      <c r="D351" s="170"/>
      <c r="E351" s="64">
        <v>95228.2</v>
      </c>
    </row>
    <row r="352" spans="1:5">
      <c r="A352" s="63" t="s">
        <v>357</v>
      </c>
      <c r="B352" s="168" t="s">
        <v>361</v>
      </c>
      <c r="C352" s="169" t="s">
        <v>358</v>
      </c>
      <c r="D352" s="170"/>
      <c r="E352" s="64">
        <v>95228.2</v>
      </c>
    </row>
    <row r="353" spans="1:5" ht="31.2">
      <c r="A353" s="63" t="s">
        <v>362</v>
      </c>
      <c r="B353" s="168" t="s">
        <v>361</v>
      </c>
      <c r="C353" s="169" t="s">
        <v>358</v>
      </c>
      <c r="D353" s="170">
        <v>1401</v>
      </c>
      <c r="E353" s="64">
        <v>95228.2</v>
      </c>
    </row>
    <row r="354" spans="1:5">
      <c r="A354" s="63" t="s">
        <v>363</v>
      </c>
      <c r="B354" s="168" t="s">
        <v>364</v>
      </c>
      <c r="C354" s="169" t="s">
        <v>145</v>
      </c>
      <c r="D354" s="170"/>
      <c r="E354" s="64">
        <v>952.3</v>
      </c>
    </row>
    <row r="355" spans="1:5">
      <c r="A355" s="63" t="s">
        <v>357</v>
      </c>
      <c r="B355" s="168" t="s">
        <v>364</v>
      </c>
      <c r="C355" s="169" t="s">
        <v>358</v>
      </c>
      <c r="D355" s="170"/>
      <c r="E355" s="64">
        <v>952.3</v>
      </c>
    </row>
    <row r="356" spans="1:5" ht="31.2">
      <c r="A356" s="63" t="s">
        <v>362</v>
      </c>
      <c r="B356" s="168" t="s">
        <v>364</v>
      </c>
      <c r="C356" s="169" t="s">
        <v>358</v>
      </c>
      <c r="D356" s="170">
        <v>1401</v>
      </c>
      <c r="E356" s="64">
        <v>952.3</v>
      </c>
    </row>
    <row r="357" spans="1:5" s="62" customFormat="1" ht="46.8">
      <c r="A357" s="60" t="s">
        <v>365</v>
      </c>
      <c r="B357" s="165" t="s">
        <v>366</v>
      </c>
      <c r="C357" s="166" t="s">
        <v>145</v>
      </c>
      <c r="D357" s="167"/>
      <c r="E357" s="61">
        <v>46190.400000000001</v>
      </c>
    </row>
    <row r="358" spans="1:5" ht="45.75" customHeight="1">
      <c r="A358" s="63" t="s">
        <v>367</v>
      </c>
      <c r="B358" s="168" t="s">
        <v>368</v>
      </c>
      <c r="C358" s="169" t="s">
        <v>145</v>
      </c>
      <c r="D358" s="170"/>
      <c r="E358" s="64">
        <v>1507.6</v>
      </c>
    </row>
    <row r="359" spans="1:5" ht="31.2">
      <c r="A359" s="63" t="s">
        <v>369</v>
      </c>
      <c r="B359" s="168" t="s">
        <v>370</v>
      </c>
      <c r="C359" s="169" t="s">
        <v>145</v>
      </c>
      <c r="D359" s="170"/>
      <c r="E359" s="64">
        <v>1507.6</v>
      </c>
    </row>
    <row r="360" spans="1:5">
      <c r="A360" s="63" t="s">
        <v>371</v>
      </c>
      <c r="B360" s="168" t="s">
        <v>372</v>
      </c>
      <c r="C360" s="169" t="s">
        <v>145</v>
      </c>
      <c r="D360" s="170"/>
      <c r="E360" s="64">
        <v>489.9</v>
      </c>
    </row>
    <row r="361" spans="1:5" ht="31.2">
      <c r="A361" s="63" t="s">
        <v>152</v>
      </c>
      <c r="B361" s="168" t="s">
        <v>372</v>
      </c>
      <c r="C361" s="169" t="s">
        <v>153</v>
      </c>
      <c r="D361" s="170"/>
      <c r="E361" s="64">
        <v>489.9</v>
      </c>
    </row>
    <row r="362" spans="1:5">
      <c r="A362" s="63" t="s">
        <v>295</v>
      </c>
      <c r="B362" s="168" t="s">
        <v>372</v>
      </c>
      <c r="C362" s="169" t="s">
        <v>153</v>
      </c>
      <c r="D362" s="170">
        <v>113</v>
      </c>
      <c r="E362" s="64">
        <v>489.9</v>
      </c>
    </row>
    <row r="363" spans="1:5">
      <c r="A363" s="63" t="s">
        <v>373</v>
      </c>
      <c r="B363" s="168" t="s">
        <v>374</v>
      </c>
      <c r="C363" s="169" t="s">
        <v>145</v>
      </c>
      <c r="D363" s="170"/>
      <c r="E363" s="64">
        <v>223</v>
      </c>
    </row>
    <row r="364" spans="1:5" ht="31.2">
      <c r="A364" s="63" t="s">
        <v>152</v>
      </c>
      <c r="B364" s="168" t="s">
        <v>374</v>
      </c>
      <c r="C364" s="169" t="s">
        <v>153</v>
      </c>
      <c r="D364" s="170"/>
      <c r="E364" s="64">
        <v>223</v>
      </c>
    </row>
    <row r="365" spans="1:5">
      <c r="A365" s="63" t="s">
        <v>295</v>
      </c>
      <c r="B365" s="168" t="s">
        <v>374</v>
      </c>
      <c r="C365" s="169" t="s">
        <v>153</v>
      </c>
      <c r="D365" s="170">
        <v>113</v>
      </c>
      <c r="E365" s="64">
        <v>223</v>
      </c>
    </row>
    <row r="366" spans="1:5" ht="46.8">
      <c r="A366" s="63" t="s">
        <v>375</v>
      </c>
      <c r="B366" s="168" t="s">
        <v>376</v>
      </c>
      <c r="C366" s="169" t="s">
        <v>145</v>
      </c>
      <c r="D366" s="170"/>
      <c r="E366" s="64">
        <v>402.1</v>
      </c>
    </row>
    <row r="367" spans="1:5" ht="31.2">
      <c r="A367" s="63" t="s">
        <v>152</v>
      </c>
      <c r="B367" s="168" t="s">
        <v>376</v>
      </c>
      <c r="C367" s="169" t="s">
        <v>153</v>
      </c>
      <c r="D367" s="170"/>
      <c r="E367" s="64">
        <v>402.1</v>
      </c>
    </row>
    <row r="368" spans="1:5">
      <c r="A368" s="63" t="s">
        <v>377</v>
      </c>
      <c r="B368" s="168" t="s">
        <v>376</v>
      </c>
      <c r="C368" s="169" t="s">
        <v>153</v>
      </c>
      <c r="D368" s="170">
        <v>412</v>
      </c>
      <c r="E368" s="64">
        <v>402.1</v>
      </c>
    </row>
    <row r="369" spans="1:5">
      <c r="A369" s="63" t="s">
        <v>378</v>
      </c>
      <c r="B369" s="168" t="s">
        <v>379</v>
      </c>
      <c r="C369" s="169" t="s">
        <v>145</v>
      </c>
      <c r="D369" s="170"/>
      <c r="E369" s="64">
        <v>367.9</v>
      </c>
    </row>
    <row r="370" spans="1:5" ht="31.2">
      <c r="A370" s="63" t="s">
        <v>152</v>
      </c>
      <c r="B370" s="168" t="s">
        <v>379</v>
      </c>
      <c r="C370" s="169" t="s">
        <v>153</v>
      </c>
      <c r="D370" s="170"/>
      <c r="E370" s="64">
        <v>115.1</v>
      </c>
    </row>
    <row r="371" spans="1:5">
      <c r="A371" s="63" t="s">
        <v>295</v>
      </c>
      <c r="B371" s="168" t="s">
        <v>379</v>
      </c>
      <c r="C371" s="169" t="s">
        <v>153</v>
      </c>
      <c r="D371" s="170">
        <v>113</v>
      </c>
      <c r="E371" s="64">
        <v>115.1</v>
      </c>
    </row>
    <row r="372" spans="1:5">
      <c r="A372" s="63" t="s">
        <v>164</v>
      </c>
      <c r="B372" s="168" t="s">
        <v>379</v>
      </c>
      <c r="C372" s="169" t="s">
        <v>165</v>
      </c>
      <c r="D372" s="170"/>
      <c r="E372" s="64">
        <v>252.8</v>
      </c>
    </row>
    <row r="373" spans="1:5">
      <c r="A373" s="63" t="s">
        <v>295</v>
      </c>
      <c r="B373" s="168" t="s">
        <v>379</v>
      </c>
      <c r="C373" s="169" t="s">
        <v>165</v>
      </c>
      <c r="D373" s="170">
        <v>113</v>
      </c>
      <c r="E373" s="64">
        <v>252.8</v>
      </c>
    </row>
    <row r="374" spans="1:5" ht="31.2">
      <c r="A374" s="63" t="s">
        <v>380</v>
      </c>
      <c r="B374" s="168" t="s">
        <v>381</v>
      </c>
      <c r="C374" s="169" t="s">
        <v>145</v>
      </c>
      <c r="D374" s="170"/>
      <c r="E374" s="64">
        <v>24.7</v>
      </c>
    </row>
    <row r="375" spans="1:5" ht="31.2">
      <c r="A375" s="63" t="s">
        <v>152</v>
      </c>
      <c r="B375" s="168" t="s">
        <v>381</v>
      </c>
      <c r="C375" s="169" t="s">
        <v>153</v>
      </c>
      <c r="D375" s="170"/>
      <c r="E375" s="64">
        <v>24.7</v>
      </c>
    </row>
    <row r="376" spans="1:5">
      <c r="A376" s="63" t="s">
        <v>382</v>
      </c>
      <c r="B376" s="168" t="s">
        <v>381</v>
      </c>
      <c r="C376" s="169" t="s">
        <v>153</v>
      </c>
      <c r="D376" s="170">
        <v>501</v>
      </c>
      <c r="E376" s="64">
        <v>24.7</v>
      </c>
    </row>
    <row r="377" spans="1:5" ht="62.4">
      <c r="A377" s="63" t="s">
        <v>383</v>
      </c>
      <c r="B377" s="168" t="s">
        <v>384</v>
      </c>
      <c r="C377" s="169" t="s">
        <v>145</v>
      </c>
      <c r="D377" s="170"/>
      <c r="E377" s="64">
        <v>40576.5</v>
      </c>
    </row>
    <row r="378" spans="1:5" ht="47.25" customHeight="1">
      <c r="A378" s="63" t="s">
        <v>385</v>
      </c>
      <c r="B378" s="168" t="s">
        <v>386</v>
      </c>
      <c r="C378" s="169" t="s">
        <v>145</v>
      </c>
      <c r="D378" s="170"/>
      <c r="E378" s="64">
        <v>36776.5</v>
      </c>
    </row>
    <row r="379" spans="1:5" ht="18.75" customHeight="1">
      <c r="A379" s="63" t="s">
        <v>387</v>
      </c>
      <c r="B379" s="168" t="s">
        <v>388</v>
      </c>
      <c r="C379" s="169" t="s">
        <v>145</v>
      </c>
      <c r="D379" s="170"/>
      <c r="E379" s="64">
        <v>21711.8</v>
      </c>
    </row>
    <row r="380" spans="1:5" ht="31.2">
      <c r="A380" s="63" t="s">
        <v>389</v>
      </c>
      <c r="B380" s="168" t="s">
        <v>388</v>
      </c>
      <c r="C380" s="169" t="s">
        <v>390</v>
      </c>
      <c r="D380" s="170"/>
      <c r="E380" s="64">
        <v>21711.8</v>
      </c>
    </row>
    <row r="381" spans="1:5">
      <c r="A381" s="63" t="s">
        <v>295</v>
      </c>
      <c r="B381" s="168" t="s">
        <v>388</v>
      </c>
      <c r="C381" s="169" t="s">
        <v>390</v>
      </c>
      <c r="D381" s="170">
        <v>113</v>
      </c>
      <c r="E381" s="64">
        <v>21711.8</v>
      </c>
    </row>
    <row r="382" spans="1:5" ht="31.2">
      <c r="A382" s="63" t="s">
        <v>391</v>
      </c>
      <c r="B382" s="168" t="s">
        <v>392</v>
      </c>
      <c r="C382" s="169" t="s">
        <v>145</v>
      </c>
      <c r="D382" s="170"/>
      <c r="E382" s="64">
        <v>2083.1</v>
      </c>
    </row>
    <row r="383" spans="1:5" ht="31.2">
      <c r="A383" s="63" t="s">
        <v>389</v>
      </c>
      <c r="B383" s="168" t="s">
        <v>392</v>
      </c>
      <c r="C383" s="169" t="s">
        <v>390</v>
      </c>
      <c r="D383" s="170"/>
      <c r="E383" s="64">
        <v>2083.1</v>
      </c>
    </row>
    <row r="384" spans="1:5">
      <c r="A384" s="63" t="s">
        <v>295</v>
      </c>
      <c r="B384" s="168" t="s">
        <v>392</v>
      </c>
      <c r="C384" s="169" t="s">
        <v>390</v>
      </c>
      <c r="D384" s="170">
        <v>113</v>
      </c>
      <c r="E384" s="64">
        <v>2083.1</v>
      </c>
    </row>
    <row r="385" spans="1:5" ht="46.8">
      <c r="A385" s="63" t="s">
        <v>393</v>
      </c>
      <c r="B385" s="168" t="s">
        <v>394</v>
      </c>
      <c r="C385" s="169" t="s">
        <v>145</v>
      </c>
      <c r="D385" s="170"/>
      <c r="E385" s="64">
        <v>8581.6</v>
      </c>
    </row>
    <row r="386" spans="1:5" ht="31.2">
      <c r="A386" s="63" t="s">
        <v>389</v>
      </c>
      <c r="B386" s="168" t="s">
        <v>394</v>
      </c>
      <c r="C386" s="169" t="s">
        <v>390</v>
      </c>
      <c r="D386" s="170"/>
      <c r="E386" s="64">
        <v>8581.6</v>
      </c>
    </row>
    <row r="387" spans="1:5">
      <c r="A387" s="63" t="s">
        <v>395</v>
      </c>
      <c r="B387" s="168" t="s">
        <v>394</v>
      </c>
      <c r="C387" s="169" t="s">
        <v>390</v>
      </c>
      <c r="D387" s="170">
        <v>409</v>
      </c>
      <c r="E387" s="64">
        <v>8581.6</v>
      </c>
    </row>
    <row r="388" spans="1:5" ht="140.4">
      <c r="A388" s="63" t="s">
        <v>210</v>
      </c>
      <c r="B388" s="168" t="s">
        <v>396</v>
      </c>
      <c r="C388" s="169" t="s">
        <v>145</v>
      </c>
      <c r="D388" s="170"/>
      <c r="E388" s="64">
        <v>4400</v>
      </c>
    </row>
    <row r="389" spans="1:5" ht="31.2">
      <c r="A389" s="63" t="s">
        <v>389</v>
      </c>
      <c r="B389" s="168" t="s">
        <v>396</v>
      </c>
      <c r="C389" s="169" t="s">
        <v>390</v>
      </c>
      <c r="D389" s="170"/>
      <c r="E389" s="64">
        <v>4400</v>
      </c>
    </row>
    <row r="390" spans="1:5">
      <c r="A390" s="63" t="s">
        <v>295</v>
      </c>
      <c r="B390" s="168" t="s">
        <v>396</v>
      </c>
      <c r="C390" s="169" t="s">
        <v>390</v>
      </c>
      <c r="D390" s="170">
        <v>113</v>
      </c>
      <c r="E390" s="64">
        <v>4400</v>
      </c>
    </row>
    <row r="391" spans="1:5" ht="46.8">
      <c r="A391" s="63" t="s">
        <v>397</v>
      </c>
      <c r="B391" s="168" t="s">
        <v>398</v>
      </c>
      <c r="C391" s="169" t="s">
        <v>145</v>
      </c>
      <c r="D391" s="170"/>
      <c r="E391" s="64">
        <v>3800</v>
      </c>
    </row>
    <row r="392" spans="1:5" ht="31.2">
      <c r="A392" s="63" t="s">
        <v>399</v>
      </c>
      <c r="B392" s="168" t="s">
        <v>400</v>
      </c>
      <c r="C392" s="169" t="s">
        <v>145</v>
      </c>
      <c r="D392" s="170"/>
      <c r="E392" s="64">
        <v>3800</v>
      </c>
    </row>
    <row r="393" spans="1:5">
      <c r="A393" s="63" t="s">
        <v>164</v>
      </c>
      <c r="B393" s="168" t="s">
        <v>400</v>
      </c>
      <c r="C393" s="169" t="s">
        <v>165</v>
      </c>
      <c r="D393" s="170"/>
      <c r="E393" s="64">
        <v>3800</v>
      </c>
    </row>
    <row r="394" spans="1:5">
      <c r="A394" s="63" t="s">
        <v>401</v>
      </c>
      <c r="B394" s="168" t="s">
        <v>400</v>
      </c>
      <c r="C394" s="169" t="s">
        <v>165</v>
      </c>
      <c r="D394" s="170">
        <v>1202</v>
      </c>
      <c r="E394" s="64">
        <v>3800</v>
      </c>
    </row>
    <row r="395" spans="1:5" ht="46.8">
      <c r="A395" s="63" t="s">
        <v>402</v>
      </c>
      <c r="B395" s="168" t="s">
        <v>403</v>
      </c>
      <c r="C395" s="169" t="s">
        <v>145</v>
      </c>
      <c r="D395" s="170"/>
      <c r="E395" s="64">
        <v>4106.3</v>
      </c>
    </row>
    <row r="396" spans="1:5" ht="15.75" customHeight="1">
      <c r="A396" s="63" t="s">
        <v>404</v>
      </c>
      <c r="B396" s="168" t="s">
        <v>405</v>
      </c>
      <c r="C396" s="169" t="s">
        <v>145</v>
      </c>
      <c r="D396" s="170"/>
      <c r="E396" s="64">
        <v>4106.3</v>
      </c>
    </row>
    <row r="397" spans="1:5">
      <c r="A397" s="63" t="s">
        <v>157</v>
      </c>
      <c r="B397" s="168" t="s">
        <v>406</v>
      </c>
      <c r="C397" s="169" t="s">
        <v>145</v>
      </c>
      <c r="D397" s="170"/>
      <c r="E397" s="64">
        <v>15</v>
      </c>
    </row>
    <row r="398" spans="1:5" ht="31.2">
      <c r="A398" s="63" t="s">
        <v>152</v>
      </c>
      <c r="B398" s="168" t="s">
        <v>406</v>
      </c>
      <c r="C398" s="169" t="s">
        <v>153</v>
      </c>
      <c r="D398" s="170"/>
      <c r="E398" s="64">
        <v>15</v>
      </c>
    </row>
    <row r="399" spans="1:5" ht="31.2">
      <c r="A399" s="63" t="s">
        <v>159</v>
      </c>
      <c r="B399" s="168" t="s">
        <v>406</v>
      </c>
      <c r="C399" s="169" t="s">
        <v>153</v>
      </c>
      <c r="D399" s="170">
        <v>705</v>
      </c>
      <c r="E399" s="64">
        <v>15</v>
      </c>
    </row>
    <row r="400" spans="1:5" ht="18" customHeight="1">
      <c r="A400" s="63" t="s">
        <v>222</v>
      </c>
      <c r="B400" s="168" t="s">
        <v>407</v>
      </c>
      <c r="C400" s="169" t="s">
        <v>145</v>
      </c>
      <c r="D400" s="170"/>
      <c r="E400" s="64">
        <v>3106.3</v>
      </c>
    </row>
    <row r="401" spans="1:5" ht="62.4">
      <c r="A401" s="63" t="s">
        <v>168</v>
      </c>
      <c r="B401" s="168" t="s">
        <v>407</v>
      </c>
      <c r="C401" s="169" t="s">
        <v>169</v>
      </c>
      <c r="D401" s="170"/>
      <c r="E401" s="64">
        <v>2960</v>
      </c>
    </row>
    <row r="402" spans="1:5">
      <c r="A402" s="63" t="s">
        <v>295</v>
      </c>
      <c r="B402" s="168" t="s">
        <v>407</v>
      </c>
      <c r="C402" s="169" t="s">
        <v>169</v>
      </c>
      <c r="D402" s="170">
        <v>113</v>
      </c>
      <c r="E402" s="64">
        <v>2960</v>
      </c>
    </row>
    <row r="403" spans="1:5" ht="31.2">
      <c r="A403" s="63" t="s">
        <v>152</v>
      </c>
      <c r="B403" s="168" t="s">
        <v>407</v>
      </c>
      <c r="C403" s="169" t="s">
        <v>153</v>
      </c>
      <c r="D403" s="170"/>
      <c r="E403" s="64">
        <v>146.30000000000001</v>
      </c>
    </row>
    <row r="404" spans="1:5">
      <c r="A404" s="63" t="s">
        <v>295</v>
      </c>
      <c r="B404" s="168" t="s">
        <v>407</v>
      </c>
      <c r="C404" s="169" t="s">
        <v>153</v>
      </c>
      <c r="D404" s="170">
        <v>113</v>
      </c>
      <c r="E404" s="64">
        <v>146.30000000000001</v>
      </c>
    </row>
    <row r="405" spans="1:5" ht="140.4">
      <c r="A405" s="63" t="s">
        <v>210</v>
      </c>
      <c r="B405" s="168" t="s">
        <v>408</v>
      </c>
      <c r="C405" s="169" t="s">
        <v>145</v>
      </c>
      <c r="D405" s="170"/>
      <c r="E405" s="64">
        <v>985</v>
      </c>
    </row>
    <row r="406" spans="1:5" ht="62.4">
      <c r="A406" s="63" t="s">
        <v>168</v>
      </c>
      <c r="B406" s="168" t="s">
        <v>408</v>
      </c>
      <c r="C406" s="169" t="s">
        <v>169</v>
      </c>
      <c r="D406" s="170"/>
      <c r="E406" s="64">
        <v>985</v>
      </c>
    </row>
    <row r="407" spans="1:5">
      <c r="A407" s="63" t="s">
        <v>295</v>
      </c>
      <c r="B407" s="168" t="s">
        <v>408</v>
      </c>
      <c r="C407" s="169" t="s">
        <v>169</v>
      </c>
      <c r="D407" s="170">
        <v>113</v>
      </c>
      <c r="E407" s="64">
        <v>985</v>
      </c>
    </row>
    <row r="408" spans="1:5" s="62" customFormat="1" ht="46.8">
      <c r="A408" s="60" t="s">
        <v>409</v>
      </c>
      <c r="B408" s="165" t="s">
        <v>410</v>
      </c>
      <c r="C408" s="166" t="s">
        <v>145</v>
      </c>
      <c r="D408" s="167"/>
      <c r="E408" s="61">
        <v>51666.400000000001</v>
      </c>
    </row>
    <row r="409" spans="1:5" ht="31.2">
      <c r="A409" s="63" t="s">
        <v>411</v>
      </c>
      <c r="B409" s="168" t="s">
        <v>412</v>
      </c>
      <c r="C409" s="169" t="s">
        <v>145</v>
      </c>
      <c r="D409" s="170"/>
      <c r="E409" s="64">
        <v>51656.4</v>
      </c>
    </row>
    <row r="410" spans="1:5" ht="46.8">
      <c r="A410" s="63" t="s">
        <v>413</v>
      </c>
      <c r="B410" s="168" t="s">
        <v>414</v>
      </c>
      <c r="C410" s="169" t="s">
        <v>145</v>
      </c>
      <c r="D410" s="170"/>
      <c r="E410" s="64">
        <v>155.5</v>
      </c>
    </row>
    <row r="411" spans="1:5" ht="31.2">
      <c r="A411" s="63" t="s">
        <v>415</v>
      </c>
      <c r="B411" s="168" t="s">
        <v>416</v>
      </c>
      <c r="C411" s="169" t="s">
        <v>145</v>
      </c>
      <c r="D411" s="170"/>
      <c r="E411" s="64">
        <v>9.8000000000000007</v>
      </c>
    </row>
    <row r="412" spans="1:5" ht="31.2">
      <c r="A412" s="63" t="s">
        <v>152</v>
      </c>
      <c r="B412" s="168" t="s">
        <v>416</v>
      </c>
      <c r="C412" s="169" t="s">
        <v>153</v>
      </c>
      <c r="D412" s="170"/>
      <c r="E412" s="64">
        <v>9.8000000000000007</v>
      </c>
    </row>
    <row r="413" spans="1:5" ht="31.2">
      <c r="A413" s="63" t="s">
        <v>159</v>
      </c>
      <c r="B413" s="168" t="s">
        <v>416</v>
      </c>
      <c r="C413" s="169" t="s">
        <v>153</v>
      </c>
      <c r="D413" s="170">
        <v>705</v>
      </c>
      <c r="E413" s="64">
        <v>9.8000000000000007</v>
      </c>
    </row>
    <row r="414" spans="1:5" ht="31.2">
      <c r="A414" s="63" t="s">
        <v>417</v>
      </c>
      <c r="B414" s="168" t="s">
        <v>418</v>
      </c>
      <c r="C414" s="169" t="s">
        <v>145</v>
      </c>
      <c r="D414" s="170"/>
      <c r="E414" s="64">
        <v>99.2</v>
      </c>
    </row>
    <row r="415" spans="1:5" ht="31.2">
      <c r="A415" s="63" t="s">
        <v>152</v>
      </c>
      <c r="B415" s="168" t="s">
        <v>418</v>
      </c>
      <c r="C415" s="169" t="s">
        <v>153</v>
      </c>
      <c r="D415" s="170"/>
      <c r="E415" s="64">
        <v>99.2</v>
      </c>
    </row>
    <row r="416" spans="1:5" ht="31.2">
      <c r="A416" s="63" t="s">
        <v>159</v>
      </c>
      <c r="B416" s="168" t="s">
        <v>418</v>
      </c>
      <c r="C416" s="169" t="s">
        <v>153</v>
      </c>
      <c r="D416" s="170">
        <v>705</v>
      </c>
      <c r="E416" s="64">
        <v>99.2</v>
      </c>
    </row>
    <row r="417" spans="1:5" ht="46.8">
      <c r="A417" s="63" t="s">
        <v>419</v>
      </c>
      <c r="B417" s="168" t="s">
        <v>420</v>
      </c>
      <c r="C417" s="169" t="s">
        <v>145</v>
      </c>
      <c r="D417" s="170"/>
      <c r="E417" s="64">
        <v>46.5</v>
      </c>
    </row>
    <row r="418" spans="1:5" ht="31.2">
      <c r="A418" s="63" t="s">
        <v>152</v>
      </c>
      <c r="B418" s="168" t="s">
        <v>420</v>
      </c>
      <c r="C418" s="169" t="s">
        <v>153</v>
      </c>
      <c r="D418" s="170"/>
      <c r="E418" s="64">
        <v>46.5</v>
      </c>
    </row>
    <row r="419" spans="1:5" ht="31.2">
      <c r="A419" s="63" t="s">
        <v>159</v>
      </c>
      <c r="B419" s="168" t="s">
        <v>420</v>
      </c>
      <c r="C419" s="169" t="s">
        <v>153</v>
      </c>
      <c r="D419" s="170">
        <v>705</v>
      </c>
      <c r="E419" s="64">
        <v>46.5</v>
      </c>
    </row>
    <row r="420" spans="1:5" ht="31.2">
      <c r="A420" s="63" t="s">
        <v>421</v>
      </c>
      <c r="B420" s="168" t="s">
        <v>422</v>
      </c>
      <c r="C420" s="169" t="s">
        <v>145</v>
      </c>
      <c r="D420" s="170"/>
      <c r="E420" s="64">
        <v>5701</v>
      </c>
    </row>
    <row r="421" spans="1:5" ht="93.6">
      <c r="A421" s="63" t="s">
        <v>423</v>
      </c>
      <c r="B421" s="168" t="s">
        <v>424</v>
      </c>
      <c r="C421" s="169" t="s">
        <v>145</v>
      </c>
      <c r="D421" s="170"/>
      <c r="E421" s="64">
        <v>5701</v>
      </c>
    </row>
    <row r="422" spans="1:5">
      <c r="A422" s="63" t="s">
        <v>162</v>
      </c>
      <c r="B422" s="168" t="s">
        <v>424</v>
      </c>
      <c r="C422" s="169" t="s">
        <v>163</v>
      </c>
      <c r="D422" s="170"/>
      <c r="E422" s="64">
        <v>5701</v>
      </c>
    </row>
    <row r="423" spans="1:5">
      <c r="A423" s="63" t="s">
        <v>425</v>
      </c>
      <c r="B423" s="168" t="s">
        <v>424</v>
      </c>
      <c r="C423" s="169" t="s">
        <v>163</v>
      </c>
      <c r="D423" s="170">
        <v>1001</v>
      </c>
      <c r="E423" s="64">
        <v>5701</v>
      </c>
    </row>
    <row r="424" spans="1:5" ht="31.2">
      <c r="A424" s="63" t="s">
        <v>426</v>
      </c>
      <c r="B424" s="168" t="s">
        <v>427</v>
      </c>
      <c r="C424" s="169" t="s">
        <v>145</v>
      </c>
      <c r="D424" s="170"/>
      <c r="E424" s="64">
        <v>1300</v>
      </c>
    </row>
    <row r="425" spans="1:5" ht="62.4">
      <c r="A425" s="63" t="s">
        <v>428</v>
      </c>
      <c r="B425" s="168" t="s">
        <v>429</v>
      </c>
      <c r="C425" s="169" t="s">
        <v>145</v>
      </c>
      <c r="D425" s="170"/>
      <c r="E425" s="64">
        <v>1300</v>
      </c>
    </row>
    <row r="426" spans="1:5">
      <c r="A426" s="63" t="s">
        <v>162</v>
      </c>
      <c r="B426" s="168" t="s">
        <v>429</v>
      </c>
      <c r="C426" s="169" t="s">
        <v>163</v>
      </c>
      <c r="D426" s="170"/>
      <c r="E426" s="64">
        <v>1300</v>
      </c>
    </row>
    <row r="427" spans="1:5">
      <c r="A427" s="63" t="s">
        <v>295</v>
      </c>
      <c r="B427" s="168" t="s">
        <v>429</v>
      </c>
      <c r="C427" s="169" t="s">
        <v>163</v>
      </c>
      <c r="D427" s="170">
        <v>113</v>
      </c>
      <c r="E427" s="64">
        <v>1300</v>
      </c>
    </row>
    <row r="428" spans="1:5">
      <c r="A428" s="63" t="s">
        <v>430</v>
      </c>
      <c r="B428" s="168" t="s">
        <v>431</v>
      </c>
      <c r="C428" s="169" t="s">
        <v>145</v>
      </c>
      <c r="D428" s="170"/>
      <c r="E428" s="64">
        <v>185.4</v>
      </c>
    </row>
    <row r="429" spans="1:5" ht="31.2">
      <c r="A429" s="63" t="s">
        <v>432</v>
      </c>
      <c r="B429" s="168" t="s">
        <v>433</v>
      </c>
      <c r="C429" s="169" t="s">
        <v>145</v>
      </c>
      <c r="D429" s="170"/>
      <c r="E429" s="64">
        <v>185.4</v>
      </c>
    </row>
    <row r="430" spans="1:5">
      <c r="A430" s="63" t="s">
        <v>164</v>
      </c>
      <c r="B430" s="168" t="s">
        <v>433</v>
      </c>
      <c r="C430" s="169" t="s">
        <v>165</v>
      </c>
      <c r="D430" s="170"/>
      <c r="E430" s="64">
        <v>185.4</v>
      </c>
    </row>
    <row r="431" spans="1:5">
      <c r="A431" s="63" t="s">
        <v>295</v>
      </c>
      <c r="B431" s="168" t="s">
        <v>433</v>
      </c>
      <c r="C431" s="169" t="s">
        <v>165</v>
      </c>
      <c r="D431" s="170">
        <v>113</v>
      </c>
      <c r="E431" s="64">
        <v>185.4</v>
      </c>
    </row>
    <row r="432" spans="1:5" ht="31.2">
      <c r="A432" s="63" t="s">
        <v>434</v>
      </c>
      <c r="B432" s="168" t="s">
        <v>435</v>
      </c>
      <c r="C432" s="169" t="s">
        <v>145</v>
      </c>
      <c r="D432" s="170"/>
      <c r="E432" s="64">
        <v>38124.300000000003</v>
      </c>
    </row>
    <row r="433" spans="1:5" ht="18.75" customHeight="1">
      <c r="A433" s="63" t="s">
        <v>222</v>
      </c>
      <c r="B433" s="168" t="s">
        <v>436</v>
      </c>
      <c r="C433" s="169" t="s">
        <v>145</v>
      </c>
      <c r="D433" s="170"/>
      <c r="E433" s="64">
        <v>29798.9</v>
      </c>
    </row>
    <row r="434" spans="1:5" ht="62.4">
      <c r="A434" s="63" t="s">
        <v>168</v>
      </c>
      <c r="B434" s="168" t="s">
        <v>436</v>
      </c>
      <c r="C434" s="169" t="s">
        <v>169</v>
      </c>
      <c r="D434" s="170"/>
      <c r="E434" s="64">
        <v>26969.7</v>
      </c>
    </row>
    <row r="435" spans="1:5" ht="46.8">
      <c r="A435" s="63" t="s">
        <v>318</v>
      </c>
      <c r="B435" s="168" t="s">
        <v>436</v>
      </c>
      <c r="C435" s="169" t="s">
        <v>169</v>
      </c>
      <c r="D435" s="170">
        <v>104</v>
      </c>
      <c r="E435" s="64">
        <v>26969.7</v>
      </c>
    </row>
    <row r="436" spans="1:5" ht="31.2">
      <c r="A436" s="63" t="s">
        <v>152</v>
      </c>
      <c r="B436" s="168" t="s">
        <v>436</v>
      </c>
      <c r="C436" s="169" t="s">
        <v>153</v>
      </c>
      <c r="D436" s="170"/>
      <c r="E436" s="64">
        <v>2820.4</v>
      </c>
    </row>
    <row r="437" spans="1:5" ht="46.8">
      <c r="A437" s="63" t="s">
        <v>318</v>
      </c>
      <c r="B437" s="168" t="s">
        <v>436</v>
      </c>
      <c r="C437" s="169" t="s">
        <v>153</v>
      </c>
      <c r="D437" s="170">
        <v>104</v>
      </c>
      <c r="E437" s="64">
        <v>2820.4</v>
      </c>
    </row>
    <row r="438" spans="1:5">
      <c r="A438" s="63" t="s">
        <v>164</v>
      </c>
      <c r="B438" s="168" t="s">
        <v>436</v>
      </c>
      <c r="C438" s="169" t="s">
        <v>165</v>
      </c>
      <c r="D438" s="170"/>
      <c r="E438" s="64">
        <v>8.8000000000000007</v>
      </c>
    </row>
    <row r="439" spans="1:5" ht="46.8">
      <c r="A439" s="63" t="s">
        <v>318</v>
      </c>
      <c r="B439" s="168" t="s">
        <v>436</v>
      </c>
      <c r="C439" s="169" t="s">
        <v>165</v>
      </c>
      <c r="D439" s="170">
        <v>104</v>
      </c>
      <c r="E439" s="64">
        <v>8.8000000000000007</v>
      </c>
    </row>
    <row r="440" spans="1:5" ht="140.4">
      <c r="A440" s="63" t="s">
        <v>210</v>
      </c>
      <c r="B440" s="168" t="s">
        <v>437</v>
      </c>
      <c r="C440" s="169" t="s">
        <v>145</v>
      </c>
      <c r="D440" s="170"/>
      <c r="E440" s="64">
        <v>7900</v>
      </c>
    </row>
    <row r="441" spans="1:5" ht="62.4">
      <c r="A441" s="63" t="s">
        <v>168</v>
      </c>
      <c r="B441" s="168" t="s">
        <v>437</v>
      </c>
      <c r="C441" s="169" t="s">
        <v>169</v>
      </c>
      <c r="D441" s="170"/>
      <c r="E441" s="64">
        <v>7900</v>
      </c>
    </row>
    <row r="442" spans="1:5" ht="46.8">
      <c r="A442" s="63" t="s">
        <v>318</v>
      </c>
      <c r="B442" s="168" t="s">
        <v>437</v>
      </c>
      <c r="C442" s="169" t="s">
        <v>169</v>
      </c>
      <c r="D442" s="170">
        <v>104</v>
      </c>
      <c r="E442" s="64">
        <v>7900</v>
      </c>
    </row>
    <row r="443" spans="1:5" ht="140.4">
      <c r="A443" s="63" t="s">
        <v>210</v>
      </c>
      <c r="B443" s="168" t="s">
        <v>438</v>
      </c>
      <c r="C443" s="169" t="s">
        <v>145</v>
      </c>
      <c r="D443" s="170"/>
      <c r="E443" s="64">
        <v>425.4</v>
      </c>
    </row>
    <row r="444" spans="1:5" ht="62.4">
      <c r="A444" s="63" t="s">
        <v>168</v>
      </c>
      <c r="B444" s="168" t="s">
        <v>438</v>
      </c>
      <c r="C444" s="169" t="s">
        <v>169</v>
      </c>
      <c r="D444" s="170"/>
      <c r="E444" s="64">
        <v>425.4</v>
      </c>
    </row>
    <row r="445" spans="1:5" ht="46.8">
      <c r="A445" s="63" t="s">
        <v>318</v>
      </c>
      <c r="B445" s="168" t="s">
        <v>438</v>
      </c>
      <c r="C445" s="169" t="s">
        <v>169</v>
      </c>
      <c r="D445" s="170">
        <v>104</v>
      </c>
      <c r="E445" s="64">
        <v>425.4</v>
      </c>
    </row>
    <row r="446" spans="1:5" ht="31.2">
      <c r="A446" s="63" t="s">
        <v>439</v>
      </c>
      <c r="B446" s="168" t="s">
        <v>440</v>
      </c>
      <c r="C446" s="169" t="s">
        <v>145</v>
      </c>
      <c r="D446" s="170"/>
      <c r="E446" s="64">
        <v>2225.1</v>
      </c>
    </row>
    <row r="447" spans="1:5" ht="19.5" customHeight="1">
      <c r="A447" s="63" t="s">
        <v>222</v>
      </c>
      <c r="B447" s="168" t="s">
        <v>441</v>
      </c>
      <c r="C447" s="169" t="s">
        <v>145</v>
      </c>
      <c r="D447" s="170"/>
      <c r="E447" s="64">
        <v>1861.1</v>
      </c>
    </row>
    <row r="448" spans="1:5" ht="62.4">
      <c r="A448" s="63" t="s">
        <v>168</v>
      </c>
      <c r="B448" s="168" t="s">
        <v>441</v>
      </c>
      <c r="C448" s="169" t="s">
        <v>169</v>
      </c>
      <c r="D448" s="170"/>
      <c r="E448" s="64">
        <v>1861.1</v>
      </c>
    </row>
    <row r="449" spans="1:5" ht="31.2">
      <c r="A449" s="63" t="s">
        <v>442</v>
      </c>
      <c r="B449" s="168" t="s">
        <v>441</v>
      </c>
      <c r="C449" s="169" t="s">
        <v>169</v>
      </c>
      <c r="D449" s="170">
        <v>102</v>
      </c>
      <c r="E449" s="64">
        <v>1861.1</v>
      </c>
    </row>
    <row r="450" spans="1:5" ht="140.4">
      <c r="A450" s="63" t="s">
        <v>210</v>
      </c>
      <c r="B450" s="168" t="s">
        <v>443</v>
      </c>
      <c r="C450" s="169" t="s">
        <v>145</v>
      </c>
      <c r="D450" s="170"/>
      <c r="E450" s="64">
        <v>364</v>
      </c>
    </row>
    <row r="451" spans="1:5" ht="62.4">
      <c r="A451" s="63" t="s">
        <v>168</v>
      </c>
      <c r="B451" s="168" t="s">
        <v>443</v>
      </c>
      <c r="C451" s="169" t="s">
        <v>169</v>
      </c>
      <c r="D451" s="170"/>
      <c r="E451" s="64">
        <v>364</v>
      </c>
    </row>
    <row r="452" spans="1:5" ht="31.2">
      <c r="A452" s="63" t="s">
        <v>442</v>
      </c>
      <c r="B452" s="168" t="s">
        <v>443</v>
      </c>
      <c r="C452" s="169" t="s">
        <v>169</v>
      </c>
      <c r="D452" s="170">
        <v>102</v>
      </c>
      <c r="E452" s="64">
        <v>364</v>
      </c>
    </row>
    <row r="453" spans="1:5" ht="31.2">
      <c r="A453" s="63" t="s">
        <v>444</v>
      </c>
      <c r="B453" s="168" t="s">
        <v>445</v>
      </c>
      <c r="C453" s="169" t="s">
        <v>145</v>
      </c>
      <c r="D453" s="170"/>
      <c r="E453" s="64">
        <v>3965.1</v>
      </c>
    </row>
    <row r="454" spans="1:5" ht="46.8">
      <c r="A454" s="63" t="s">
        <v>446</v>
      </c>
      <c r="B454" s="168" t="s">
        <v>447</v>
      </c>
      <c r="C454" s="169" t="s">
        <v>145</v>
      </c>
      <c r="D454" s="170"/>
      <c r="E454" s="64">
        <v>6.6</v>
      </c>
    </row>
    <row r="455" spans="1:5" ht="31.2">
      <c r="A455" s="63" t="s">
        <v>152</v>
      </c>
      <c r="B455" s="168" t="s">
        <v>447</v>
      </c>
      <c r="C455" s="169" t="s">
        <v>153</v>
      </c>
      <c r="D455" s="170"/>
      <c r="E455" s="64">
        <v>6.6</v>
      </c>
    </row>
    <row r="456" spans="1:5">
      <c r="A456" s="63" t="s">
        <v>448</v>
      </c>
      <c r="B456" s="168" t="s">
        <v>447</v>
      </c>
      <c r="C456" s="169" t="s">
        <v>153</v>
      </c>
      <c r="D456" s="170">
        <v>105</v>
      </c>
      <c r="E456" s="64">
        <v>6.6</v>
      </c>
    </row>
    <row r="457" spans="1:5" ht="62.4">
      <c r="A457" s="63" t="s">
        <v>449</v>
      </c>
      <c r="B457" s="168" t="s">
        <v>450</v>
      </c>
      <c r="C457" s="169" t="s">
        <v>145</v>
      </c>
      <c r="D457" s="170"/>
      <c r="E457" s="64">
        <v>1306.5999999999999</v>
      </c>
    </row>
    <row r="458" spans="1:5" ht="62.4">
      <c r="A458" s="63" t="s">
        <v>168</v>
      </c>
      <c r="B458" s="168" t="s">
        <v>450</v>
      </c>
      <c r="C458" s="169" t="s">
        <v>169</v>
      </c>
      <c r="D458" s="170"/>
      <c r="E458" s="64">
        <v>1189.4000000000001</v>
      </c>
    </row>
    <row r="459" spans="1:5" ht="46.8">
      <c r="A459" s="63" t="s">
        <v>318</v>
      </c>
      <c r="B459" s="168" t="s">
        <v>450</v>
      </c>
      <c r="C459" s="169" t="s">
        <v>169</v>
      </c>
      <c r="D459" s="170">
        <v>104</v>
      </c>
      <c r="E459" s="64">
        <v>1189.4000000000001</v>
      </c>
    </row>
    <row r="460" spans="1:5" ht="31.2">
      <c r="A460" s="63" t="s">
        <v>152</v>
      </c>
      <c r="B460" s="168" t="s">
        <v>450</v>
      </c>
      <c r="C460" s="169" t="s">
        <v>153</v>
      </c>
      <c r="D460" s="170"/>
      <c r="E460" s="64">
        <v>117.2</v>
      </c>
    </row>
    <row r="461" spans="1:5" ht="46.8">
      <c r="A461" s="63" t="s">
        <v>318</v>
      </c>
      <c r="B461" s="168" t="s">
        <v>450</v>
      </c>
      <c r="C461" s="169" t="s">
        <v>153</v>
      </c>
      <c r="D461" s="170">
        <v>104</v>
      </c>
      <c r="E461" s="64">
        <v>117.2</v>
      </c>
    </row>
    <row r="462" spans="1:5" ht="62.4">
      <c r="A462" s="63" t="s">
        <v>451</v>
      </c>
      <c r="B462" s="168" t="s">
        <v>452</v>
      </c>
      <c r="C462" s="169" t="s">
        <v>145</v>
      </c>
      <c r="D462" s="170"/>
      <c r="E462" s="64">
        <v>1317.2</v>
      </c>
    </row>
    <row r="463" spans="1:5" ht="62.4">
      <c r="A463" s="63" t="s">
        <v>168</v>
      </c>
      <c r="B463" s="168" t="s">
        <v>452</v>
      </c>
      <c r="C463" s="169" t="s">
        <v>169</v>
      </c>
      <c r="D463" s="170"/>
      <c r="E463" s="64">
        <v>1104</v>
      </c>
    </row>
    <row r="464" spans="1:5" ht="46.8">
      <c r="A464" s="63" t="s">
        <v>318</v>
      </c>
      <c r="B464" s="168" t="s">
        <v>452</v>
      </c>
      <c r="C464" s="169" t="s">
        <v>169</v>
      </c>
      <c r="D464" s="170">
        <v>104</v>
      </c>
      <c r="E464" s="64">
        <v>1104</v>
      </c>
    </row>
    <row r="465" spans="1:5" ht="31.2">
      <c r="A465" s="63" t="s">
        <v>152</v>
      </c>
      <c r="B465" s="168" t="s">
        <v>452</v>
      </c>
      <c r="C465" s="169" t="s">
        <v>153</v>
      </c>
      <c r="D465" s="170"/>
      <c r="E465" s="64">
        <v>213.2</v>
      </c>
    </row>
    <row r="466" spans="1:5" ht="46.8">
      <c r="A466" s="63" t="s">
        <v>318</v>
      </c>
      <c r="B466" s="168" t="s">
        <v>452</v>
      </c>
      <c r="C466" s="169" t="s">
        <v>153</v>
      </c>
      <c r="D466" s="170">
        <v>104</v>
      </c>
      <c r="E466" s="64">
        <v>213.2</v>
      </c>
    </row>
    <row r="467" spans="1:5" ht="31.2">
      <c r="A467" s="63" t="s">
        <v>453</v>
      </c>
      <c r="B467" s="168" t="s">
        <v>454</v>
      </c>
      <c r="C467" s="169" t="s">
        <v>145</v>
      </c>
      <c r="D467" s="170"/>
      <c r="E467" s="64">
        <v>648.5</v>
      </c>
    </row>
    <row r="468" spans="1:5" ht="62.4">
      <c r="A468" s="63" t="s">
        <v>168</v>
      </c>
      <c r="B468" s="168" t="s">
        <v>454</v>
      </c>
      <c r="C468" s="169" t="s">
        <v>169</v>
      </c>
      <c r="D468" s="170"/>
      <c r="E468" s="64">
        <v>593.9</v>
      </c>
    </row>
    <row r="469" spans="1:5" ht="46.8">
      <c r="A469" s="63" t="s">
        <v>318</v>
      </c>
      <c r="B469" s="168" t="s">
        <v>454</v>
      </c>
      <c r="C469" s="169" t="s">
        <v>169</v>
      </c>
      <c r="D469" s="170">
        <v>104</v>
      </c>
      <c r="E469" s="64">
        <v>593.9</v>
      </c>
    </row>
    <row r="470" spans="1:5" ht="31.2">
      <c r="A470" s="63" t="s">
        <v>152</v>
      </c>
      <c r="B470" s="168" t="s">
        <v>454</v>
      </c>
      <c r="C470" s="169" t="s">
        <v>153</v>
      </c>
      <c r="D470" s="170"/>
      <c r="E470" s="64">
        <v>54.6</v>
      </c>
    </row>
    <row r="471" spans="1:5" ht="46.8">
      <c r="A471" s="63" t="s">
        <v>318</v>
      </c>
      <c r="B471" s="168" t="s">
        <v>454</v>
      </c>
      <c r="C471" s="169" t="s">
        <v>153</v>
      </c>
      <c r="D471" s="170">
        <v>104</v>
      </c>
      <c r="E471" s="64">
        <v>54.6</v>
      </c>
    </row>
    <row r="472" spans="1:5" ht="46.8">
      <c r="A472" s="63" t="s">
        <v>455</v>
      </c>
      <c r="B472" s="168" t="s">
        <v>456</v>
      </c>
      <c r="C472" s="169" t="s">
        <v>145</v>
      </c>
      <c r="D472" s="170"/>
      <c r="E472" s="64">
        <v>648.5</v>
      </c>
    </row>
    <row r="473" spans="1:5" ht="62.4">
      <c r="A473" s="63" t="s">
        <v>168</v>
      </c>
      <c r="B473" s="168" t="s">
        <v>456</v>
      </c>
      <c r="C473" s="169" t="s">
        <v>169</v>
      </c>
      <c r="D473" s="170"/>
      <c r="E473" s="64">
        <v>593.9</v>
      </c>
    </row>
    <row r="474" spans="1:5" ht="46.8">
      <c r="A474" s="63" t="s">
        <v>318</v>
      </c>
      <c r="B474" s="168" t="s">
        <v>456</v>
      </c>
      <c r="C474" s="169" t="s">
        <v>169</v>
      </c>
      <c r="D474" s="170">
        <v>104</v>
      </c>
      <c r="E474" s="64">
        <v>593.9</v>
      </c>
    </row>
    <row r="475" spans="1:5" ht="31.2">
      <c r="A475" s="63" t="s">
        <v>152</v>
      </c>
      <c r="B475" s="168" t="s">
        <v>456</v>
      </c>
      <c r="C475" s="169" t="s">
        <v>153</v>
      </c>
      <c r="D475" s="170"/>
      <c r="E475" s="64">
        <v>54.6</v>
      </c>
    </row>
    <row r="476" spans="1:5" ht="46.8">
      <c r="A476" s="63" t="s">
        <v>318</v>
      </c>
      <c r="B476" s="168" t="s">
        <v>456</v>
      </c>
      <c r="C476" s="169" t="s">
        <v>153</v>
      </c>
      <c r="D476" s="170">
        <v>104</v>
      </c>
      <c r="E476" s="64">
        <v>54.6</v>
      </c>
    </row>
    <row r="477" spans="1:5" ht="78.75" customHeight="1">
      <c r="A477" s="63" t="s">
        <v>457</v>
      </c>
      <c r="B477" s="168" t="s">
        <v>458</v>
      </c>
      <c r="C477" s="169" t="s">
        <v>145</v>
      </c>
      <c r="D477" s="170"/>
      <c r="E477" s="64">
        <v>0.7</v>
      </c>
    </row>
    <row r="478" spans="1:5" ht="31.2">
      <c r="A478" s="63" t="s">
        <v>152</v>
      </c>
      <c r="B478" s="168" t="s">
        <v>458</v>
      </c>
      <c r="C478" s="169" t="s">
        <v>153</v>
      </c>
      <c r="D478" s="170"/>
      <c r="E478" s="64">
        <v>0.7</v>
      </c>
    </row>
    <row r="479" spans="1:5" ht="46.8">
      <c r="A479" s="63" t="s">
        <v>318</v>
      </c>
      <c r="B479" s="168" t="s">
        <v>458</v>
      </c>
      <c r="C479" s="169" t="s">
        <v>153</v>
      </c>
      <c r="D479" s="170">
        <v>104</v>
      </c>
      <c r="E479" s="64">
        <v>0.7</v>
      </c>
    </row>
    <row r="480" spans="1:5" ht="31.2">
      <c r="A480" s="63" t="s">
        <v>459</v>
      </c>
      <c r="B480" s="168" t="s">
        <v>460</v>
      </c>
      <c r="C480" s="169" t="s">
        <v>145</v>
      </c>
      <c r="D480" s="170"/>
      <c r="E480" s="64">
        <v>37</v>
      </c>
    </row>
    <row r="481" spans="1:5" ht="62.4">
      <c r="A481" s="63" t="s">
        <v>168</v>
      </c>
      <c r="B481" s="168" t="s">
        <v>460</v>
      </c>
      <c r="C481" s="169" t="s">
        <v>169</v>
      </c>
      <c r="D481" s="170"/>
      <c r="E481" s="64">
        <v>34.5</v>
      </c>
    </row>
    <row r="482" spans="1:5" ht="46.8">
      <c r="A482" s="63" t="s">
        <v>318</v>
      </c>
      <c r="B482" s="168" t="s">
        <v>460</v>
      </c>
      <c r="C482" s="169" t="s">
        <v>169</v>
      </c>
      <c r="D482" s="170">
        <v>104</v>
      </c>
      <c r="E482" s="64">
        <v>34.5</v>
      </c>
    </row>
    <row r="483" spans="1:5" ht="31.2">
      <c r="A483" s="63" t="s">
        <v>152</v>
      </c>
      <c r="B483" s="168" t="s">
        <v>460</v>
      </c>
      <c r="C483" s="169" t="s">
        <v>153</v>
      </c>
      <c r="D483" s="170"/>
      <c r="E483" s="64">
        <v>2.5</v>
      </c>
    </row>
    <row r="484" spans="1:5" ht="46.8">
      <c r="A484" s="63" t="s">
        <v>318</v>
      </c>
      <c r="B484" s="168" t="s">
        <v>460</v>
      </c>
      <c r="C484" s="169" t="s">
        <v>153</v>
      </c>
      <c r="D484" s="170">
        <v>104</v>
      </c>
      <c r="E484" s="64">
        <v>2.5</v>
      </c>
    </row>
    <row r="485" spans="1:5">
      <c r="A485" s="63" t="s">
        <v>461</v>
      </c>
      <c r="B485" s="168" t="s">
        <v>462</v>
      </c>
      <c r="C485" s="169" t="s">
        <v>145</v>
      </c>
      <c r="D485" s="170"/>
      <c r="E485" s="64">
        <v>10</v>
      </c>
    </row>
    <row r="486" spans="1:5" ht="46.8">
      <c r="A486" s="63" t="s">
        <v>463</v>
      </c>
      <c r="B486" s="168" t="s">
        <v>464</v>
      </c>
      <c r="C486" s="169" t="s">
        <v>145</v>
      </c>
      <c r="D486" s="170"/>
      <c r="E486" s="64">
        <v>10</v>
      </c>
    </row>
    <row r="487" spans="1:5">
      <c r="A487" s="63" t="s">
        <v>465</v>
      </c>
      <c r="B487" s="168" t="s">
        <v>466</v>
      </c>
      <c r="C487" s="169" t="s">
        <v>145</v>
      </c>
      <c r="D487" s="170"/>
      <c r="E487" s="64">
        <v>10</v>
      </c>
    </row>
    <row r="488" spans="1:5">
      <c r="A488" s="63" t="s">
        <v>164</v>
      </c>
      <c r="B488" s="168" t="s">
        <v>466</v>
      </c>
      <c r="C488" s="169" t="s">
        <v>165</v>
      </c>
      <c r="D488" s="170"/>
      <c r="E488" s="64">
        <v>10</v>
      </c>
    </row>
    <row r="489" spans="1:5">
      <c r="A489" s="63" t="s">
        <v>295</v>
      </c>
      <c r="B489" s="168" t="s">
        <v>466</v>
      </c>
      <c r="C489" s="169" t="s">
        <v>165</v>
      </c>
      <c r="D489" s="170">
        <v>113</v>
      </c>
      <c r="E489" s="64">
        <v>10</v>
      </c>
    </row>
    <row r="490" spans="1:5" s="62" customFormat="1" ht="46.8">
      <c r="A490" s="60" t="s">
        <v>467</v>
      </c>
      <c r="B490" s="165" t="s">
        <v>468</v>
      </c>
      <c r="C490" s="166" t="s">
        <v>145</v>
      </c>
      <c r="D490" s="167"/>
      <c r="E490" s="61">
        <v>27188.5</v>
      </c>
    </row>
    <row r="491" spans="1:5" ht="46.8">
      <c r="A491" s="63" t="s">
        <v>469</v>
      </c>
      <c r="B491" s="168" t="s">
        <v>470</v>
      </c>
      <c r="C491" s="169" t="s">
        <v>145</v>
      </c>
      <c r="D491" s="170"/>
      <c r="E491" s="64">
        <v>22536.6</v>
      </c>
    </row>
    <row r="492" spans="1:5" ht="31.2">
      <c r="A492" s="63" t="s">
        <v>471</v>
      </c>
      <c r="B492" s="168" t="s">
        <v>472</v>
      </c>
      <c r="C492" s="169" t="s">
        <v>145</v>
      </c>
      <c r="D492" s="170"/>
      <c r="E492" s="64">
        <v>22536.6</v>
      </c>
    </row>
    <row r="493" spans="1:5" ht="31.5" customHeight="1">
      <c r="A493" s="63" t="s">
        <v>473</v>
      </c>
      <c r="B493" s="168" t="s">
        <v>474</v>
      </c>
      <c r="C493" s="169" t="s">
        <v>145</v>
      </c>
      <c r="D493" s="170"/>
      <c r="E493" s="64">
        <v>37.299999999999997</v>
      </c>
    </row>
    <row r="494" spans="1:5" ht="31.2">
      <c r="A494" s="63" t="s">
        <v>152</v>
      </c>
      <c r="B494" s="168" t="s">
        <v>474</v>
      </c>
      <c r="C494" s="169" t="s">
        <v>153</v>
      </c>
      <c r="D494" s="170"/>
      <c r="E494" s="64">
        <v>37.299999999999997</v>
      </c>
    </row>
    <row r="495" spans="1:5">
      <c r="A495" s="63" t="s">
        <v>224</v>
      </c>
      <c r="B495" s="168" t="s">
        <v>474</v>
      </c>
      <c r="C495" s="169" t="s">
        <v>153</v>
      </c>
      <c r="D495" s="170">
        <v>709</v>
      </c>
      <c r="E495" s="64">
        <v>37.299999999999997</v>
      </c>
    </row>
    <row r="496" spans="1:5">
      <c r="A496" s="63" t="s">
        <v>475</v>
      </c>
      <c r="B496" s="168" t="s">
        <v>476</v>
      </c>
      <c r="C496" s="169" t="s">
        <v>145</v>
      </c>
      <c r="D496" s="170"/>
      <c r="E496" s="64">
        <v>400.9</v>
      </c>
    </row>
    <row r="497" spans="1:5" ht="31.2">
      <c r="A497" s="63" t="s">
        <v>152</v>
      </c>
      <c r="B497" s="168" t="s">
        <v>476</v>
      </c>
      <c r="C497" s="169" t="s">
        <v>153</v>
      </c>
      <c r="D497" s="170"/>
      <c r="E497" s="64">
        <v>400.9</v>
      </c>
    </row>
    <row r="498" spans="1:5">
      <c r="A498" s="63" t="s">
        <v>395</v>
      </c>
      <c r="B498" s="168" t="s">
        <v>476</v>
      </c>
      <c r="C498" s="169" t="s">
        <v>153</v>
      </c>
      <c r="D498" s="170">
        <v>409</v>
      </c>
      <c r="E498" s="64">
        <v>400.9</v>
      </c>
    </row>
    <row r="499" spans="1:5" ht="46.8">
      <c r="A499" s="63" t="s">
        <v>477</v>
      </c>
      <c r="B499" s="168" t="s">
        <v>478</v>
      </c>
      <c r="C499" s="169" t="s">
        <v>145</v>
      </c>
      <c r="D499" s="170"/>
      <c r="E499" s="64">
        <v>22098.400000000001</v>
      </c>
    </row>
    <row r="500" spans="1:5" ht="31.2">
      <c r="A500" s="63" t="s">
        <v>152</v>
      </c>
      <c r="B500" s="168" t="s">
        <v>478</v>
      </c>
      <c r="C500" s="169" t="s">
        <v>153</v>
      </c>
      <c r="D500" s="170"/>
      <c r="E500" s="64">
        <v>821.9</v>
      </c>
    </row>
    <row r="501" spans="1:5">
      <c r="A501" s="63" t="s">
        <v>479</v>
      </c>
      <c r="B501" s="168" t="s">
        <v>478</v>
      </c>
      <c r="C501" s="169" t="s">
        <v>153</v>
      </c>
      <c r="D501" s="170">
        <v>503</v>
      </c>
      <c r="E501" s="64">
        <v>821.9</v>
      </c>
    </row>
    <row r="502" spans="1:5" ht="31.2">
      <c r="A502" s="63" t="s">
        <v>302</v>
      </c>
      <c r="B502" s="168" t="s">
        <v>478</v>
      </c>
      <c r="C502" s="169" t="s">
        <v>303</v>
      </c>
      <c r="D502" s="170"/>
      <c r="E502" s="64">
        <v>21276.5</v>
      </c>
    </row>
    <row r="503" spans="1:5">
      <c r="A503" s="63" t="s">
        <v>324</v>
      </c>
      <c r="B503" s="168" t="s">
        <v>478</v>
      </c>
      <c r="C503" s="169" t="s">
        <v>303</v>
      </c>
      <c r="D503" s="170">
        <v>505</v>
      </c>
      <c r="E503" s="64">
        <v>21276.5</v>
      </c>
    </row>
    <row r="504" spans="1:5" ht="31.5" customHeight="1">
      <c r="A504" s="63" t="s">
        <v>480</v>
      </c>
      <c r="B504" s="168" t="s">
        <v>481</v>
      </c>
      <c r="C504" s="169" t="s">
        <v>145</v>
      </c>
      <c r="D504" s="170"/>
      <c r="E504" s="64">
        <v>33.5</v>
      </c>
    </row>
    <row r="505" spans="1:5" ht="62.4">
      <c r="A505" s="63" t="s">
        <v>482</v>
      </c>
      <c r="B505" s="168" t="s">
        <v>483</v>
      </c>
      <c r="C505" s="169" t="s">
        <v>145</v>
      </c>
      <c r="D505" s="170"/>
      <c r="E505" s="64">
        <v>33.5</v>
      </c>
    </row>
    <row r="506" spans="1:5">
      <c r="A506" s="63" t="s">
        <v>484</v>
      </c>
      <c r="B506" s="168" t="s">
        <v>485</v>
      </c>
      <c r="C506" s="169" t="s">
        <v>145</v>
      </c>
      <c r="D506" s="170"/>
      <c r="E506" s="64">
        <v>30.5</v>
      </c>
    </row>
    <row r="507" spans="1:5" ht="31.2">
      <c r="A507" s="63" t="s">
        <v>152</v>
      </c>
      <c r="B507" s="168" t="s">
        <v>485</v>
      </c>
      <c r="C507" s="169" t="s">
        <v>153</v>
      </c>
      <c r="D507" s="170"/>
      <c r="E507" s="64">
        <v>30.5</v>
      </c>
    </row>
    <row r="508" spans="1:5">
      <c r="A508" s="63" t="s">
        <v>295</v>
      </c>
      <c r="B508" s="168" t="s">
        <v>485</v>
      </c>
      <c r="C508" s="169" t="s">
        <v>153</v>
      </c>
      <c r="D508" s="170">
        <v>113</v>
      </c>
      <c r="E508" s="64">
        <v>30.5</v>
      </c>
    </row>
    <row r="509" spans="1:5">
      <c r="A509" s="63" t="s">
        <v>486</v>
      </c>
      <c r="B509" s="168" t="s">
        <v>487</v>
      </c>
      <c r="C509" s="169" t="s">
        <v>145</v>
      </c>
      <c r="D509" s="170"/>
      <c r="E509" s="64">
        <v>3</v>
      </c>
    </row>
    <row r="510" spans="1:5" ht="31.2">
      <c r="A510" s="63" t="s">
        <v>152</v>
      </c>
      <c r="B510" s="168" t="s">
        <v>487</v>
      </c>
      <c r="C510" s="169" t="s">
        <v>153</v>
      </c>
      <c r="D510" s="170"/>
      <c r="E510" s="64">
        <v>3</v>
      </c>
    </row>
    <row r="511" spans="1:5">
      <c r="A511" s="63" t="s">
        <v>295</v>
      </c>
      <c r="B511" s="168" t="s">
        <v>487</v>
      </c>
      <c r="C511" s="169" t="s">
        <v>153</v>
      </c>
      <c r="D511" s="170">
        <v>113</v>
      </c>
      <c r="E511" s="64">
        <v>3</v>
      </c>
    </row>
    <row r="512" spans="1:5" ht="31.2">
      <c r="A512" s="63" t="s">
        <v>488</v>
      </c>
      <c r="B512" s="168" t="s">
        <v>489</v>
      </c>
      <c r="C512" s="169" t="s">
        <v>145</v>
      </c>
      <c r="D512" s="170"/>
      <c r="E512" s="64">
        <v>4618.3999999999996</v>
      </c>
    </row>
    <row r="513" spans="1:5" ht="46.8">
      <c r="A513" s="63" t="s">
        <v>490</v>
      </c>
      <c r="B513" s="168" t="s">
        <v>491</v>
      </c>
      <c r="C513" s="169" t="s">
        <v>145</v>
      </c>
      <c r="D513" s="170"/>
      <c r="E513" s="64">
        <v>70</v>
      </c>
    </row>
    <row r="514" spans="1:5" ht="31.2">
      <c r="A514" s="63" t="s">
        <v>492</v>
      </c>
      <c r="B514" s="168" t="s">
        <v>493</v>
      </c>
      <c r="C514" s="169" t="s">
        <v>145</v>
      </c>
      <c r="D514" s="170"/>
      <c r="E514" s="64">
        <v>25</v>
      </c>
    </row>
    <row r="515" spans="1:5" ht="31.2">
      <c r="A515" s="63" t="s">
        <v>152</v>
      </c>
      <c r="B515" s="168" t="s">
        <v>493</v>
      </c>
      <c r="C515" s="169" t="s">
        <v>153</v>
      </c>
      <c r="D515" s="170"/>
      <c r="E515" s="64">
        <v>25</v>
      </c>
    </row>
    <row r="516" spans="1:5">
      <c r="A516" s="63" t="s">
        <v>295</v>
      </c>
      <c r="B516" s="168" t="s">
        <v>493</v>
      </c>
      <c r="C516" s="169" t="s">
        <v>153</v>
      </c>
      <c r="D516" s="170">
        <v>113</v>
      </c>
      <c r="E516" s="64">
        <v>25</v>
      </c>
    </row>
    <row r="517" spans="1:5" ht="31.2">
      <c r="A517" s="63" t="s">
        <v>494</v>
      </c>
      <c r="B517" s="168" t="s">
        <v>495</v>
      </c>
      <c r="C517" s="169" t="s">
        <v>145</v>
      </c>
      <c r="D517" s="170"/>
      <c r="E517" s="64">
        <v>15</v>
      </c>
    </row>
    <row r="518" spans="1:5" ht="31.2">
      <c r="A518" s="63" t="s">
        <v>152</v>
      </c>
      <c r="B518" s="168" t="s">
        <v>495</v>
      </c>
      <c r="C518" s="169" t="s">
        <v>153</v>
      </c>
      <c r="D518" s="170"/>
      <c r="E518" s="64">
        <v>15</v>
      </c>
    </row>
    <row r="519" spans="1:5">
      <c r="A519" s="63" t="s">
        <v>295</v>
      </c>
      <c r="B519" s="168" t="s">
        <v>495</v>
      </c>
      <c r="C519" s="169" t="s">
        <v>153</v>
      </c>
      <c r="D519" s="170">
        <v>113</v>
      </c>
      <c r="E519" s="64">
        <v>15</v>
      </c>
    </row>
    <row r="520" spans="1:5" ht="62.4">
      <c r="A520" s="63" t="s">
        <v>496</v>
      </c>
      <c r="B520" s="168" t="s">
        <v>497</v>
      </c>
      <c r="C520" s="169" t="s">
        <v>145</v>
      </c>
      <c r="D520" s="170"/>
      <c r="E520" s="64">
        <v>5</v>
      </c>
    </row>
    <row r="521" spans="1:5" ht="31.2">
      <c r="A521" s="63" t="s">
        <v>152</v>
      </c>
      <c r="B521" s="168" t="s">
        <v>497</v>
      </c>
      <c r="C521" s="169" t="s">
        <v>153</v>
      </c>
      <c r="D521" s="170"/>
      <c r="E521" s="64">
        <v>5</v>
      </c>
    </row>
    <row r="522" spans="1:5">
      <c r="A522" s="63" t="s">
        <v>295</v>
      </c>
      <c r="B522" s="168" t="s">
        <v>497</v>
      </c>
      <c r="C522" s="169" t="s">
        <v>153</v>
      </c>
      <c r="D522" s="170">
        <v>113</v>
      </c>
      <c r="E522" s="64">
        <v>5</v>
      </c>
    </row>
    <row r="523" spans="1:5" ht="46.8">
      <c r="A523" s="63" t="s">
        <v>498</v>
      </c>
      <c r="B523" s="168" t="s">
        <v>499</v>
      </c>
      <c r="C523" s="169" t="s">
        <v>145</v>
      </c>
      <c r="D523" s="170"/>
      <c r="E523" s="64">
        <v>10</v>
      </c>
    </row>
    <row r="524" spans="1:5" ht="31.2">
      <c r="A524" s="63" t="s">
        <v>152</v>
      </c>
      <c r="B524" s="168" t="s">
        <v>499</v>
      </c>
      <c r="C524" s="169" t="s">
        <v>153</v>
      </c>
      <c r="D524" s="170"/>
      <c r="E524" s="64">
        <v>10</v>
      </c>
    </row>
    <row r="525" spans="1:5">
      <c r="A525" s="63" t="s">
        <v>295</v>
      </c>
      <c r="B525" s="168" t="s">
        <v>499</v>
      </c>
      <c r="C525" s="169" t="s">
        <v>153</v>
      </c>
      <c r="D525" s="170">
        <v>113</v>
      </c>
      <c r="E525" s="64">
        <v>10</v>
      </c>
    </row>
    <row r="526" spans="1:5" ht="46.8">
      <c r="A526" s="63" t="s">
        <v>500</v>
      </c>
      <c r="B526" s="168" t="s">
        <v>501</v>
      </c>
      <c r="C526" s="169" t="s">
        <v>145</v>
      </c>
      <c r="D526" s="170"/>
      <c r="E526" s="64">
        <v>15</v>
      </c>
    </row>
    <row r="527" spans="1:5" ht="31.2">
      <c r="A527" s="63" t="s">
        <v>152</v>
      </c>
      <c r="B527" s="168" t="s">
        <v>501</v>
      </c>
      <c r="C527" s="169" t="s">
        <v>153</v>
      </c>
      <c r="D527" s="170"/>
      <c r="E527" s="64">
        <v>15</v>
      </c>
    </row>
    <row r="528" spans="1:5">
      <c r="A528" s="63" t="s">
        <v>295</v>
      </c>
      <c r="B528" s="168" t="s">
        <v>501</v>
      </c>
      <c r="C528" s="169" t="s">
        <v>153</v>
      </c>
      <c r="D528" s="170">
        <v>113</v>
      </c>
      <c r="E528" s="64">
        <v>15</v>
      </c>
    </row>
    <row r="529" spans="1:5" ht="46.8">
      <c r="A529" s="63" t="s">
        <v>502</v>
      </c>
      <c r="B529" s="168" t="s">
        <v>503</v>
      </c>
      <c r="C529" s="169" t="s">
        <v>145</v>
      </c>
      <c r="D529" s="170"/>
      <c r="E529" s="64">
        <v>4548.3999999999996</v>
      </c>
    </row>
    <row r="530" spans="1:5">
      <c r="A530" s="63" t="s">
        <v>157</v>
      </c>
      <c r="B530" s="168" t="s">
        <v>504</v>
      </c>
      <c r="C530" s="169" t="s">
        <v>145</v>
      </c>
      <c r="D530" s="170"/>
      <c r="E530" s="64">
        <v>109.6</v>
      </c>
    </row>
    <row r="531" spans="1:5" ht="31.2">
      <c r="A531" s="63" t="s">
        <v>152</v>
      </c>
      <c r="B531" s="168" t="s">
        <v>504</v>
      </c>
      <c r="C531" s="169" t="s">
        <v>153</v>
      </c>
      <c r="D531" s="170"/>
      <c r="E531" s="64">
        <v>109.6</v>
      </c>
    </row>
    <row r="532" spans="1:5" ht="31.2">
      <c r="A532" s="63" t="s">
        <v>159</v>
      </c>
      <c r="B532" s="168" t="s">
        <v>504</v>
      </c>
      <c r="C532" s="169" t="s">
        <v>153</v>
      </c>
      <c r="D532" s="170">
        <v>705</v>
      </c>
      <c r="E532" s="64">
        <v>109.6</v>
      </c>
    </row>
    <row r="533" spans="1:5">
      <c r="A533" s="63" t="s">
        <v>160</v>
      </c>
      <c r="B533" s="168" t="s">
        <v>505</v>
      </c>
      <c r="C533" s="169" t="s">
        <v>145</v>
      </c>
      <c r="D533" s="170"/>
      <c r="E533" s="64">
        <v>3868.8</v>
      </c>
    </row>
    <row r="534" spans="1:5" ht="62.4">
      <c r="A534" s="63" t="s">
        <v>168</v>
      </c>
      <c r="B534" s="168" t="s">
        <v>505</v>
      </c>
      <c r="C534" s="169" t="s">
        <v>169</v>
      </c>
      <c r="D534" s="170"/>
      <c r="E534" s="64">
        <v>3540</v>
      </c>
    </row>
    <row r="535" spans="1:5" ht="31.2">
      <c r="A535" s="63" t="s">
        <v>506</v>
      </c>
      <c r="B535" s="168" t="s">
        <v>505</v>
      </c>
      <c r="C535" s="169" t="s">
        <v>169</v>
      </c>
      <c r="D535" s="170">
        <v>314</v>
      </c>
      <c r="E535" s="64">
        <v>3540</v>
      </c>
    </row>
    <row r="536" spans="1:5" ht="31.2">
      <c r="A536" s="63" t="s">
        <v>152</v>
      </c>
      <c r="B536" s="168" t="s">
        <v>505</v>
      </c>
      <c r="C536" s="169" t="s">
        <v>153</v>
      </c>
      <c r="D536" s="170"/>
      <c r="E536" s="64">
        <v>328.8</v>
      </c>
    </row>
    <row r="537" spans="1:5" ht="31.2">
      <c r="A537" s="63" t="s">
        <v>506</v>
      </c>
      <c r="B537" s="168" t="s">
        <v>505</v>
      </c>
      <c r="C537" s="169" t="s">
        <v>153</v>
      </c>
      <c r="D537" s="170">
        <v>314</v>
      </c>
      <c r="E537" s="64">
        <v>328.8</v>
      </c>
    </row>
    <row r="538" spans="1:5" ht="140.4">
      <c r="A538" s="63" t="s">
        <v>210</v>
      </c>
      <c r="B538" s="168" t="s">
        <v>507</v>
      </c>
      <c r="C538" s="169" t="s">
        <v>145</v>
      </c>
      <c r="D538" s="170"/>
      <c r="E538" s="64">
        <v>570</v>
      </c>
    </row>
    <row r="539" spans="1:5" ht="62.4">
      <c r="A539" s="63" t="s">
        <v>168</v>
      </c>
      <c r="B539" s="168" t="s">
        <v>507</v>
      </c>
      <c r="C539" s="169" t="s">
        <v>169</v>
      </c>
      <c r="D539" s="170"/>
      <c r="E539" s="64">
        <v>570</v>
      </c>
    </row>
    <row r="540" spans="1:5" ht="31.2">
      <c r="A540" s="63" t="s">
        <v>506</v>
      </c>
      <c r="B540" s="168" t="s">
        <v>507</v>
      </c>
      <c r="C540" s="169" t="s">
        <v>169</v>
      </c>
      <c r="D540" s="170">
        <v>314</v>
      </c>
      <c r="E540" s="64">
        <v>570</v>
      </c>
    </row>
    <row r="541" spans="1:5" s="62" customFormat="1" ht="46.8">
      <c r="A541" s="60" t="s">
        <v>508</v>
      </c>
      <c r="B541" s="165" t="s">
        <v>509</v>
      </c>
      <c r="C541" s="166" t="s">
        <v>145</v>
      </c>
      <c r="D541" s="167"/>
      <c r="E541" s="61">
        <v>4356.2</v>
      </c>
    </row>
    <row r="542" spans="1:5" ht="31.2">
      <c r="A542" s="63" t="s">
        <v>510</v>
      </c>
      <c r="B542" s="168" t="s">
        <v>511</v>
      </c>
      <c r="C542" s="169" t="s">
        <v>145</v>
      </c>
      <c r="D542" s="170"/>
      <c r="E542" s="64">
        <v>357.3</v>
      </c>
    </row>
    <row r="543" spans="1:5" ht="46.8">
      <c r="A543" s="63" t="s">
        <v>512</v>
      </c>
      <c r="B543" s="168" t="s">
        <v>513</v>
      </c>
      <c r="C543" s="169" t="s">
        <v>145</v>
      </c>
      <c r="D543" s="170"/>
      <c r="E543" s="64">
        <v>357.3</v>
      </c>
    </row>
    <row r="544" spans="1:5" ht="46.8">
      <c r="A544" s="63" t="s">
        <v>514</v>
      </c>
      <c r="B544" s="168" t="s">
        <v>515</v>
      </c>
      <c r="C544" s="169" t="s">
        <v>145</v>
      </c>
      <c r="D544" s="170"/>
      <c r="E544" s="64">
        <v>106</v>
      </c>
    </row>
    <row r="545" spans="1:5" ht="31.2">
      <c r="A545" s="63" t="s">
        <v>152</v>
      </c>
      <c r="B545" s="168" t="s">
        <v>515</v>
      </c>
      <c r="C545" s="169" t="s">
        <v>153</v>
      </c>
      <c r="D545" s="170"/>
      <c r="E545" s="64">
        <v>106</v>
      </c>
    </row>
    <row r="546" spans="1:5">
      <c r="A546" s="63" t="s">
        <v>239</v>
      </c>
      <c r="B546" s="168" t="s">
        <v>515</v>
      </c>
      <c r="C546" s="169" t="s">
        <v>153</v>
      </c>
      <c r="D546" s="170">
        <v>707</v>
      </c>
      <c r="E546" s="64">
        <v>106</v>
      </c>
    </row>
    <row r="547" spans="1:5" ht="31.2">
      <c r="A547" s="63" t="s">
        <v>516</v>
      </c>
      <c r="B547" s="168" t="s">
        <v>517</v>
      </c>
      <c r="C547" s="169" t="s">
        <v>145</v>
      </c>
      <c r="D547" s="170"/>
      <c r="E547" s="64">
        <v>40</v>
      </c>
    </row>
    <row r="548" spans="1:5" ht="31.2">
      <c r="A548" s="63" t="s">
        <v>152</v>
      </c>
      <c r="B548" s="168" t="s">
        <v>517</v>
      </c>
      <c r="C548" s="169" t="s">
        <v>153</v>
      </c>
      <c r="D548" s="170"/>
      <c r="E548" s="64">
        <v>40</v>
      </c>
    </row>
    <row r="549" spans="1:5">
      <c r="A549" s="63" t="s">
        <v>239</v>
      </c>
      <c r="B549" s="168" t="s">
        <v>517</v>
      </c>
      <c r="C549" s="169" t="s">
        <v>153</v>
      </c>
      <c r="D549" s="170">
        <v>707</v>
      </c>
      <c r="E549" s="64">
        <v>40</v>
      </c>
    </row>
    <row r="550" spans="1:5" ht="31.2">
      <c r="A550" s="63" t="s">
        <v>518</v>
      </c>
      <c r="B550" s="168" t="s">
        <v>519</v>
      </c>
      <c r="C550" s="169" t="s">
        <v>145</v>
      </c>
      <c r="D550" s="170"/>
      <c r="E550" s="64">
        <v>56.3</v>
      </c>
    </row>
    <row r="551" spans="1:5" ht="31.2">
      <c r="A551" s="63" t="s">
        <v>152</v>
      </c>
      <c r="B551" s="168" t="s">
        <v>519</v>
      </c>
      <c r="C551" s="169" t="s">
        <v>153</v>
      </c>
      <c r="D551" s="170"/>
      <c r="E551" s="64">
        <v>56.3</v>
      </c>
    </row>
    <row r="552" spans="1:5">
      <c r="A552" s="63" t="s">
        <v>239</v>
      </c>
      <c r="B552" s="168" t="s">
        <v>519</v>
      </c>
      <c r="C552" s="169" t="s">
        <v>153</v>
      </c>
      <c r="D552" s="170">
        <v>707</v>
      </c>
      <c r="E552" s="64">
        <v>56.3</v>
      </c>
    </row>
    <row r="553" spans="1:5">
      <c r="A553" s="63" t="s">
        <v>172</v>
      </c>
      <c r="B553" s="168" t="s">
        <v>520</v>
      </c>
      <c r="C553" s="169" t="s">
        <v>145</v>
      </c>
      <c r="D553" s="170"/>
      <c r="E553" s="64">
        <v>155</v>
      </c>
    </row>
    <row r="554" spans="1:5" ht="31.2">
      <c r="A554" s="63" t="s">
        <v>152</v>
      </c>
      <c r="B554" s="168" t="s">
        <v>520</v>
      </c>
      <c r="C554" s="169" t="s">
        <v>153</v>
      </c>
      <c r="D554" s="170"/>
      <c r="E554" s="64">
        <v>155</v>
      </c>
    </row>
    <row r="555" spans="1:5">
      <c r="A555" s="63" t="s">
        <v>239</v>
      </c>
      <c r="B555" s="168" t="s">
        <v>520</v>
      </c>
      <c r="C555" s="169" t="s">
        <v>153</v>
      </c>
      <c r="D555" s="170">
        <v>707</v>
      </c>
      <c r="E555" s="64">
        <v>155</v>
      </c>
    </row>
    <row r="556" spans="1:5" ht="31.5" customHeight="1">
      <c r="A556" s="63" t="s">
        <v>521</v>
      </c>
      <c r="B556" s="168" t="s">
        <v>522</v>
      </c>
      <c r="C556" s="169" t="s">
        <v>145</v>
      </c>
      <c r="D556" s="170"/>
      <c r="E556" s="64">
        <v>2017.2</v>
      </c>
    </row>
    <row r="557" spans="1:5" ht="31.2">
      <c r="A557" s="63" t="s">
        <v>523</v>
      </c>
      <c r="B557" s="168" t="s">
        <v>524</v>
      </c>
      <c r="C557" s="169" t="s">
        <v>145</v>
      </c>
      <c r="D557" s="170"/>
      <c r="E557" s="64">
        <v>370.1</v>
      </c>
    </row>
    <row r="558" spans="1:5" ht="31.2">
      <c r="A558" s="63" t="s">
        <v>525</v>
      </c>
      <c r="B558" s="168" t="s">
        <v>526</v>
      </c>
      <c r="C558" s="169" t="s">
        <v>145</v>
      </c>
      <c r="D558" s="170"/>
      <c r="E558" s="64">
        <v>253</v>
      </c>
    </row>
    <row r="559" spans="1:5" ht="31.2">
      <c r="A559" s="63" t="s">
        <v>152</v>
      </c>
      <c r="B559" s="168" t="s">
        <v>526</v>
      </c>
      <c r="C559" s="169" t="s">
        <v>153</v>
      </c>
      <c r="D559" s="170"/>
      <c r="E559" s="64">
        <v>253</v>
      </c>
    </row>
    <row r="560" spans="1:5">
      <c r="A560" s="63" t="s">
        <v>527</v>
      </c>
      <c r="B560" s="168" t="s">
        <v>526</v>
      </c>
      <c r="C560" s="169" t="s">
        <v>153</v>
      </c>
      <c r="D560" s="170">
        <v>1101</v>
      </c>
      <c r="E560" s="64">
        <v>253</v>
      </c>
    </row>
    <row r="561" spans="1:5" ht="31.2">
      <c r="A561" s="63" t="s">
        <v>528</v>
      </c>
      <c r="B561" s="168" t="s">
        <v>529</v>
      </c>
      <c r="C561" s="169" t="s">
        <v>145</v>
      </c>
      <c r="D561" s="170"/>
      <c r="E561" s="64">
        <v>7.1</v>
      </c>
    </row>
    <row r="562" spans="1:5" ht="31.2">
      <c r="A562" s="63" t="s">
        <v>152</v>
      </c>
      <c r="B562" s="168" t="s">
        <v>529</v>
      </c>
      <c r="C562" s="169" t="s">
        <v>153</v>
      </c>
      <c r="D562" s="170"/>
      <c r="E562" s="64">
        <v>7.1</v>
      </c>
    </row>
    <row r="563" spans="1:5">
      <c r="A563" s="63" t="s">
        <v>527</v>
      </c>
      <c r="B563" s="168" t="s">
        <v>529</v>
      </c>
      <c r="C563" s="169" t="s">
        <v>153</v>
      </c>
      <c r="D563" s="170">
        <v>1101</v>
      </c>
      <c r="E563" s="64">
        <v>7.1</v>
      </c>
    </row>
    <row r="564" spans="1:5" ht="46.8">
      <c r="A564" s="63" t="s">
        <v>530</v>
      </c>
      <c r="B564" s="168" t="s">
        <v>531</v>
      </c>
      <c r="C564" s="169" t="s">
        <v>145</v>
      </c>
      <c r="D564" s="170"/>
      <c r="E564" s="64">
        <v>90</v>
      </c>
    </row>
    <row r="565" spans="1:5" ht="31.2">
      <c r="A565" s="63" t="s">
        <v>152</v>
      </c>
      <c r="B565" s="168" t="s">
        <v>531</v>
      </c>
      <c r="C565" s="169" t="s">
        <v>153</v>
      </c>
      <c r="D565" s="170"/>
      <c r="E565" s="64">
        <v>90</v>
      </c>
    </row>
    <row r="566" spans="1:5">
      <c r="A566" s="63" t="s">
        <v>527</v>
      </c>
      <c r="B566" s="168" t="s">
        <v>531</v>
      </c>
      <c r="C566" s="169" t="s">
        <v>153</v>
      </c>
      <c r="D566" s="170">
        <v>1101</v>
      </c>
      <c r="E566" s="64">
        <v>90</v>
      </c>
    </row>
    <row r="567" spans="1:5" ht="31.5" customHeight="1">
      <c r="A567" s="63" t="s">
        <v>532</v>
      </c>
      <c r="B567" s="168" t="s">
        <v>533</v>
      </c>
      <c r="C567" s="169" t="s">
        <v>145</v>
      </c>
      <c r="D567" s="170"/>
      <c r="E567" s="64">
        <v>20</v>
      </c>
    </row>
    <row r="568" spans="1:5" ht="31.2">
      <c r="A568" s="63" t="s">
        <v>152</v>
      </c>
      <c r="B568" s="168" t="s">
        <v>533</v>
      </c>
      <c r="C568" s="169" t="s">
        <v>153</v>
      </c>
      <c r="D568" s="170"/>
      <c r="E568" s="64">
        <v>20</v>
      </c>
    </row>
    <row r="569" spans="1:5" ht="31.2">
      <c r="A569" s="63" t="s">
        <v>159</v>
      </c>
      <c r="B569" s="168" t="s">
        <v>533</v>
      </c>
      <c r="C569" s="169" t="s">
        <v>153</v>
      </c>
      <c r="D569" s="170">
        <v>705</v>
      </c>
      <c r="E569" s="64">
        <v>20</v>
      </c>
    </row>
    <row r="570" spans="1:5" ht="31.2">
      <c r="A570" s="63" t="s">
        <v>534</v>
      </c>
      <c r="B570" s="168" t="s">
        <v>535</v>
      </c>
      <c r="C570" s="169" t="s">
        <v>145</v>
      </c>
      <c r="D570" s="170"/>
      <c r="E570" s="64">
        <v>1647.1</v>
      </c>
    </row>
    <row r="571" spans="1:5" ht="31.2">
      <c r="A571" s="63" t="s">
        <v>536</v>
      </c>
      <c r="B571" s="168" t="s">
        <v>537</v>
      </c>
      <c r="C571" s="169" t="s">
        <v>145</v>
      </c>
      <c r="D571" s="170"/>
      <c r="E571" s="64">
        <v>1000</v>
      </c>
    </row>
    <row r="572" spans="1:5" ht="31.2">
      <c r="A572" s="63" t="s">
        <v>302</v>
      </c>
      <c r="B572" s="168" t="s">
        <v>537</v>
      </c>
      <c r="C572" s="169" t="s">
        <v>303</v>
      </c>
      <c r="D572" s="170"/>
      <c r="E572" s="64">
        <v>1000</v>
      </c>
    </row>
    <row r="573" spans="1:5">
      <c r="A573" s="63" t="s">
        <v>527</v>
      </c>
      <c r="B573" s="168" t="s">
        <v>537</v>
      </c>
      <c r="C573" s="169" t="s">
        <v>303</v>
      </c>
      <c r="D573" s="170">
        <v>1101</v>
      </c>
      <c r="E573" s="64">
        <v>1000</v>
      </c>
    </row>
    <row r="574" spans="1:5" ht="46.8">
      <c r="A574" s="63" t="s">
        <v>538</v>
      </c>
      <c r="B574" s="168" t="s">
        <v>539</v>
      </c>
      <c r="C574" s="169" t="s">
        <v>145</v>
      </c>
      <c r="D574" s="170"/>
      <c r="E574" s="64">
        <v>647.1</v>
      </c>
    </row>
    <row r="575" spans="1:5" ht="31.2">
      <c r="A575" s="63" t="s">
        <v>152</v>
      </c>
      <c r="B575" s="168" t="s">
        <v>539</v>
      </c>
      <c r="C575" s="169" t="s">
        <v>153</v>
      </c>
      <c r="D575" s="170"/>
      <c r="E575" s="64">
        <v>647.1</v>
      </c>
    </row>
    <row r="576" spans="1:5">
      <c r="A576" s="63" t="s">
        <v>527</v>
      </c>
      <c r="B576" s="168" t="s">
        <v>539</v>
      </c>
      <c r="C576" s="169" t="s">
        <v>153</v>
      </c>
      <c r="D576" s="170">
        <v>1101</v>
      </c>
      <c r="E576" s="64">
        <v>647.1</v>
      </c>
    </row>
    <row r="577" spans="1:5" ht="31.2">
      <c r="A577" s="63" t="s">
        <v>540</v>
      </c>
      <c r="B577" s="168" t="s">
        <v>541</v>
      </c>
      <c r="C577" s="169" t="s">
        <v>145</v>
      </c>
      <c r="D577" s="170"/>
      <c r="E577" s="64">
        <v>1897.7</v>
      </c>
    </row>
    <row r="578" spans="1:5" ht="31.2">
      <c r="A578" s="63" t="s">
        <v>542</v>
      </c>
      <c r="B578" s="168" t="s">
        <v>543</v>
      </c>
      <c r="C578" s="169" t="s">
        <v>145</v>
      </c>
      <c r="D578" s="170"/>
      <c r="E578" s="64">
        <v>1897.7</v>
      </c>
    </row>
    <row r="579" spans="1:5" ht="46.8">
      <c r="A579" s="63" t="s">
        <v>544</v>
      </c>
      <c r="B579" s="168" t="s">
        <v>545</v>
      </c>
      <c r="C579" s="169" t="s">
        <v>145</v>
      </c>
      <c r="D579" s="170"/>
      <c r="E579" s="64">
        <v>25</v>
      </c>
    </row>
    <row r="580" spans="1:5">
      <c r="A580" s="63" t="s">
        <v>162</v>
      </c>
      <c r="B580" s="168" t="s">
        <v>545</v>
      </c>
      <c r="C580" s="169" t="s">
        <v>163</v>
      </c>
      <c r="D580" s="170"/>
      <c r="E580" s="64">
        <v>25</v>
      </c>
    </row>
    <row r="581" spans="1:5">
      <c r="A581" s="63" t="s">
        <v>332</v>
      </c>
      <c r="B581" s="168" t="s">
        <v>545</v>
      </c>
      <c r="C581" s="169" t="s">
        <v>163</v>
      </c>
      <c r="D581" s="170">
        <v>1003</v>
      </c>
      <c r="E581" s="64">
        <v>25</v>
      </c>
    </row>
    <row r="582" spans="1:5">
      <c r="A582" s="63" t="s">
        <v>546</v>
      </c>
      <c r="B582" s="168" t="s">
        <v>547</v>
      </c>
      <c r="C582" s="169" t="s">
        <v>145</v>
      </c>
      <c r="D582" s="170"/>
      <c r="E582" s="64">
        <v>1872.7</v>
      </c>
    </row>
    <row r="583" spans="1:5">
      <c r="A583" s="63" t="s">
        <v>162</v>
      </c>
      <c r="B583" s="168" t="s">
        <v>547</v>
      </c>
      <c r="C583" s="169" t="s">
        <v>163</v>
      </c>
      <c r="D583" s="170"/>
      <c r="E583" s="64">
        <v>1872.7</v>
      </c>
    </row>
    <row r="584" spans="1:5">
      <c r="A584" s="63" t="s">
        <v>332</v>
      </c>
      <c r="B584" s="168" t="s">
        <v>547</v>
      </c>
      <c r="C584" s="169" t="s">
        <v>163</v>
      </c>
      <c r="D584" s="170">
        <v>1003</v>
      </c>
      <c r="E584" s="64">
        <v>1872.7</v>
      </c>
    </row>
    <row r="585" spans="1:5" ht="47.25" customHeight="1">
      <c r="A585" s="63" t="s">
        <v>548</v>
      </c>
      <c r="B585" s="168" t="s">
        <v>549</v>
      </c>
      <c r="C585" s="169" t="s">
        <v>145</v>
      </c>
      <c r="D585" s="170"/>
      <c r="E585" s="64">
        <v>84</v>
      </c>
    </row>
    <row r="586" spans="1:5" ht="46.8">
      <c r="A586" s="63" t="s">
        <v>550</v>
      </c>
      <c r="B586" s="168" t="s">
        <v>551</v>
      </c>
      <c r="C586" s="169" t="s">
        <v>145</v>
      </c>
      <c r="D586" s="170"/>
      <c r="E586" s="64">
        <v>84</v>
      </c>
    </row>
    <row r="587" spans="1:5" ht="31.2">
      <c r="A587" s="63" t="s">
        <v>552</v>
      </c>
      <c r="B587" s="168" t="s">
        <v>553</v>
      </c>
      <c r="C587" s="169" t="s">
        <v>145</v>
      </c>
      <c r="D587" s="170"/>
      <c r="E587" s="64">
        <v>20</v>
      </c>
    </row>
    <row r="588" spans="1:5" ht="31.2">
      <c r="A588" s="63" t="s">
        <v>152</v>
      </c>
      <c r="B588" s="168" t="s">
        <v>553</v>
      </c>
      <c r="C588" s="169" t="s">
        <v>153</v>
      </c>
      <c r="D588" s="170"/>
      <c r="E588" s="64">
        <v>20</v>
      </c>
    </row>
    <row r="589" spans="1:5">
      <c r="A589" s="63" t="s">
        <v>239</v>
      </c>
      <c r="B589" s="168" t="s">
        <v>553</v>
      </c>
      <c r="C589" s="169" t="s">
        <v>153</v>
      </c>
      <c r="D589" s="170">
        <v>707</v>
      </c>
      <c r="E589" s="64">
        <v>20</v>
      </c>
    </row>
    <row r="590" spans="1:5" ht="31.2">
      <c r="A590" s="63" t="s">
        <v>554</v>
      </c>
      <c r="B590" s="168" t="s">
        <v>555</v>
      </c>
      <c r="C590" s="169" t="s">
        <v>145</v>
      </c>
      <c r="D590" s="170"/>
      <c r="E590" s="64">
        <v>64</v>
      </c>
    </row>
    <row r="591" spans="1:5" ht="31.2">
      <c r="A591" s="63" t="s">
        <v>152</v>
      </c>
      <c r="B591" s="168" t="s">
        <v>555</v>
      </c>
      <c r="C591" s="169" t="s">
        <v>153</v>
      </c>
      <c r="D591" s="170"/>
      <c r="E591" s="64">
        <v>64</v>
      </c>
    </row>
    <row r="592" spans="1:5">
      <c r="A592" s="63" t="s">
        <v>239</v>
      </c>
      <c r="B592" s="168" t="s">
        <v>555</v>
      </c>
      <c r="C592" s="169" t="s">
        <v>153</v>
      </c>
      <c r="D592" s="170">
        <v>707</v>
      </c>
      <c r="E592" s="64">
        <v>64</v>
      </c>
    </row>
    <row r="593" spans="1:5" s="62" customFormat="1" ht="30.75" customHeight="1">
      <c r="A593" s="60" t="s">
        <v>556</v>
      </c>
      <c r="B593" s="165" t="s">
        <v>557</v>
      </c>
      <c r="C593" s="166" t="s">
        <v>145</v>
      </c>
      <c r="D593" s="167"/>
      <c r="E593" s="61">
        <v>280</v>
      </c>
    </row>
    <row r="594" spans="1:5" ht="31.2">
      <c r="A594" s="63" t="s">
        <v>558</v>
      </c>
      <c r="B594" s="168" t="s">
        <v>559</v>
      </c>
      <c r="C594" s="169" t="s">
        <v>145</v>
      </c>
      <c r="D594" s="170"/>
      <c r="E594" s="64">
        <v>280</v>
      </c>
    </row>
    <row r="595" spans="1:5" ht="46.8">
      <c r="A595" s="63" t="s">
        <v>560</v>
      </c>
      <c r="B595" s="168" t="s">
        <v>561</v>
      </c>
      <c r="C595" s="169" t="s">
        <v>145</v>
      </c>
      <c r="D595" s="170"/>
      <c r="E595" s="64">
        <v>50</v>
      </c>
    </row>
    <row r="596" spans="1:5">
      <c r="A596" s="63" t="s">
        <v>162</v>
      </c>
      <c r="B596" s="168" t="s">
        <v>561</v>
      </c>
      <c r="C596" s="169" t="s">
        <v>163</v>
      </c>
      <c r="D596" s="170"/>
      <c r="E596" s="64">
        <v>50</v>
      </c>
    </row>
    <row r="597" spans="1:5">
      <c r="A597" s="63" t="s">
        <v>562</v>
      </c>
      <c r="B597" s="168" t="s">
        <v>561</v>
      </c>
      <c r="C597" s="169" t="s">
        <v>163</v>
      </c>
      <c r="D597" s="170">
        <v>909</v>
      </c>
      <c r="E597" s="64">
        <v>50</v>
      </c>
    </row>
    <row r="598" spans="1:5" ht="31.2">
      <c r="A598" s="63" t="s">
        <v>563</v>
      </c>
      <c r="B598" s="168" t="s">
        <v>564</v>
      </c>
      <c r="C598" s="169" t="s">
        <v>145</v>
      </c>
      <c r="D598" s="170"/>
      <c r="E598" s="64">
        <v>20</v>
      </c>
    </row>
    <row r="599" spans="1:5" ht="31.2">
      <c r="A599" s="63" t="s">
        <v>152</v>
      </c>
      <c r="B599" s="168" t="s">
        <v>564</v>
      </c>
      <c r="C599" s="169" t="s">
        <v>153</v>
      </c>
      <c r="D599" s="170"/>
      <c r="E599" s="64">
        <v>20</v>
      </c>
    </row>
    <row r="600" spans="1:5">
      <c r="A600" s="63" t="s">
        <v>562</v>
      </c>
      <c r="B600" s="168" t="s">
        <v>564</v>
      </c>
      <c r="C600" s="169" t="s">
        <v>153</v>
      </c>
      <c r="D600" s="170">
        <v>909</v>
      </c>
      <c r="E600" s="64">
        <v>20</v>
      </c>
    </row>
    <row r="601" spans="1:5" ht="31.2">
      <c r="A601" s="63" t="s">
        <v>565</v>
      </c>
      <c r="B601" s="168" t="s">
        <v>566</v>
      </c>
      <c r="C601" s="169" t="s">
        <v>145</v>
      </c>
      <c r="D601" s="170"/>
      <c r="E601" s="64">
        <v>210</v>
      </c>
    </row>
    <row r="602" spans="1:5" ht="31.2">
      <c r="A602" s="63" t="s">
        <v>152</v>
      </c>
      <c r="B602" s="168" t="s">
        <v>566</v>
      </c>
      <c r="C602" s="169" t="s">
        <v>153</v>
      </c>
      <c r="D602" s="170"/>
      <c r="E602" s="64">
        <v>210</v>
      </c>
    </row>
    <row r="603" spans="1:5">
      <c r="A603" s="63" t="s">
        <v>562</v>
      </c>
      <c r="B603" s="168" t="s">
        <v>566</v>
      </c>
      <c r="C603" s="169" t="s">
        <v>153</v>
      </c>
      <c r="D603" s="170">
        <v>909</v>
      </c>
      <c r="E603" s="64">
        <v>210</v>
      </c>
    </row>
    <row r="604" spans="1:5" s="62" customFormat="1" ht="46.8">
      <c r="A604" s="60" t="s">
        <v>567</v>
      </c>
      <c r="B604" s="165" t="s">
        <v>568</v>
      </c>
      <c r="C604" s="166" t="s">
        <v>145</v>
      </c>
      <c r="D604" s="167"/>
      <c r="E604" s="61">
        <v>315</v>
      </c>
    </row>
    <row r="605" spans="1:5" ht="46.8">
      <c r="A605" s="63" t="s">
        <v>569</v>
      </c>
      <c r="B605" s="168" t="s">
        <v>570</v>
      </c>
      <c r="C605" s="169" t="s">
        <v>145</v>
      </c>
      <c r="D605" s="170"/>
      <c r="E605" s="64">
        <v>215</v>
      </c>
    </row>
    <row r="606" spans="1:5" ht="46.8">
      <c r="A606" s="63" t="s">
        <v>571</v>
      </c>
      <c r="B606" s="168" t="s">
        <v>572</v>
      </c>
      <c r="C606" s="169" t="s">
        <v>145</v>
      </c>
      <c r="D606" s="170"/>
      <c r="E606" s="64">
        <v>210</v>
      </c>
    </row>
    <row r="607" spans="1:5" ht="31.2">
      <c r="A607" s="63" t="s">
        <v>573</v>
      </c>
      <c r="B607" s="168" t="s">
        <v>574</v>
      </c>
      <c r="C607" s="169" t="s">
        <v>145</v>
      </c>
      <c r="D607" s="170"/>
      <c r="E607" s="64">
        <v>210</v>
      </c>
    </row>
    <row r="608" spans="1:5" ht="31.2">
      <c r="A608" s="63" t="s">
        <v>152</v>
      </c>
      <c r="B608" s="168" t="s">
        <v>574</v>
      </c>
      <c r="C608" s="169" t="s">
        <v>153</v>
      </c>
      <c r="D608" s="170"/>
      <c r="E608" s="64">
        <v>210</v>
      </c>
    </row>
    <row r="609" spans="1:5">
      <c r="A609" s="63" t="s">
        <v>250</v>
      </c>
      <c r="B609" s="168" t="s">
        <v>574</v>
      </c>
      <c r="C609" s="169" t="s">
        <v>153</v>
      </c>
      <c r="D609" s="170">
        <v>801</v>
      </c>
      <c r="E609" s="64">
        <v>210</v>
      </c>
    </row>
    <row r="610" spans="1:5" ht="62.4">
      <c r="A610" s="63" t="s">
        <v>575</v>
      </c>
      <c r="B610" s="168" t="s">
        <v>576</v>
      </c>
      <c r="C610" s="169" t="s">
        <v>145</v>
      </c>
      <c r="D610" s="170"/>
      <c r="E610" s="64">
        <v>5</v>
      </c>
    </row>
    <row r="611" spans="1:5" ht="31.2">
      <c r="A611" s="63" t="s">
        <v>577</v>
      </c>
      <c r="B611" s="168" t="s">
        <v>578</v>
      </c>
      <c r="C611" s="169" t="s">
        <v>145</v>
      </c>
      <c r="D611" s="170"/>
      <c r="E611" s="64">
        <v>5</v>
      </c>
    </row>
    <row r="612" spans="1:5" ht="31.2">
      <c r="A612" s="63" t="s">
        <v>152</v>
      </c>
      <c r="B612" s="168" t="s">
        <v>578</v>
      </c>
      <c r="C612" s="169" t="s">
        <v>153</v>
      </c>
      <c r="D612" s="170"/>
      <c r="E612" s="64">
        <v>5</v>
      </c>
    </row>
    <row r="613" spans="1:5">
      <c r="A613" s="63" t="s">
        <v>579</v>
      </c>
      <c r="B613" s="168" t="s">
        <v>578</v>
      </c>
      <c r="C613" s="169" t="s">
        <v>153</v>
      </c>
      <c r="D613" s="170">
        <v>1006</v>
      </c>
      <c r="E613" s="64">
        <v>5</v>
      </c>
    </row>
    <row r="614" spans="1:5" ht="46.8">
      <c r="A614" s="63" t="s">
        <v>580</v>
      </c>
      <c r="B614" s="168" t="s">
        <v>581</v>
      </c>
      <c r="C614" s="169" t="s">
        <v>145</v>
      </c>
      <c r="D614" s="170"/>
      <c r="E614" s="64">
        <v>100</v>
      </c>
    </row>
    <row r="615" spans="1:5" ht="31.2">
      <c r="A615" s="63" t="s">
        <v>582</v>
      </c>
      <c r="B615" s="168" t="s">
        <v>583</v>
      </c>
      <c r="C615" s="169" t="s">
        <v>145</v>
      </c>
      <c r="D615" s="170"/>
      <c r="E615" s="64">
        <v>100</v>
      </c>
    </row>
    <row r="616" spans="1:5" ht="31.2">
      <c r="A616" s="63" t="s">
        <v>584</v>
      </c>
      <c r="B616" s="168" t="s">
        <v>585</v>
      </c>
      <c r="C616" s="169" t="s">
        <v>145</v>
      </c>
      <c r="D616" s="170"/>
      <c r="E616" s="64">
        <v>5</v>
      </c>
    </row>
    <row r="617" spans="1:5" ht="31.2">
      <c r="A617" s="63" t="s">
        <v>152</v>
      </c>
      <c r="B617" s="168" t="s">
        <v>585</v>
      </c>
      <c r="C617" s="169" t="s">
        <v>153</v>
      </c>
      <c r="D617" s="170"/>
      <c r="E617" s="64">
        <v>5</v>
      </c>
    </row>
    <row r="618" spans="1:5">
      <c r="A618" s="63" t="s">
        <v>579</v>
      </c>
      <c r="B618" s="168" t="s">
        <v>585</v>
      </c>
      <c r="C618" s="169" t="s">
        <v>153</v>
      </c>
      <c r="D618" s="170">
        <v>1006</v>
      </c>
      <c r="E618" s="64">
        <v>5</v>
      </c>
    </row>
    <row r="619" spans="1:5" ht="31.2">
      <c r="A619" s="63" t="s">
        <v>586</v>
      </c>
      <c r="B619" s="168" t="s">
        <v>587</v>
      </c>
      <c r="C619" s="169" t="s">
        <v>145</v>
      </c>
      <c r="D619" s="170"/>
      <c r="E619" s="64">
        <v>13</v>
      </c>
    </row>
    <row r="620" spans="1:5" ht="31.2">
      <c r="A620" s="63" t="s">
        <v>152</v>
      </c>
      <c r="B620" s="168" t="s">
        <v>587</v>
      </c>
      <c r="C620" s="169" t="s">
        <v>153</v>
      </c>
      <c r="D620" s="170"/>
      <c r="E620" s="64">
        <v>13</v>
      </c>
    </row>
    <row r="621" spans="1:5">
      <c r="A621" s="63" t="s">
        <v>579</v>
      </c>
      <c r="B621" s="168" t="s">
        <v>587</v>
      </c>
      <c r="C621" s="169" t="s">
        <v>153</v>
      </c>
      <c r="D621" s="170">
        <v>1006</v>
      </c>
      <c r="E621" s="64">
        <v>13</v>
      </c>
    </row>
    <row r="622" spans="1:5" ht="20.25" customHeight="1">
      <c r="A622" s="63" t="s">
        <v>588</v>
      </c>
      <c r="B622" s="168" t="s">
        <v>589</v>
      </c>
      <c r="C622" s="169" t="s">
        <v>145</v>
      </c>
      <c r="D622" s="170"/>
      <c r="E622" s="64">
        <v>30</v>
      </c>
    </row>
    <row r="623" spans="1:5" ht="31.2">
      <c r="A623" s="63" t="s">
        <v>152</v>
      </c>
      <c r="B623" s="168" t="s">
        <v>589</v>
      </c>
      <c r="C623" s="169" t="s">
        <v>153</v>
      </c>
      <c r="D623" s="170"/>
      <c r="E623" s="64">
        <v>30</v>
      </c>
    </row>
    <row r="624" spans="1:5">
      <c r="A624" s="63" t="s">
        <v>579</v>
      </c>
      <c r="B624" s="168" t="s">
        <v>589</v>
      </c>
      <c r="C624" s="169" t="s">
        <v>153</v>
      </c>
      <c r="D624" s="170">
        <v>1006</v>
      </c>
      <c r="E624" s="64">
        <v>30</v>
      </c>
    </row>
    <row r="625" spans="1:5" ht="31.2">
      <c r="A625" s="63" t="s">
        <v>590</v>
      </c>
      <c r="B625" s="168" t="s">
        <v>591</v>
      </c>
      <c r="C625" s="169" t="s">
        <v>145</v>
      </c>
      <c r="D625" s="170"/>
      <c r="E625" s="64">
        <v>39</v>
      </c>
    </row>
    <row r="626" spans="1:5" ht="31.2">
      <c r="A626" s="63" t="s">
        <v>152</v>
      </c>
      <c r="B626" s="168" t="s">
        <v>591</v>
      </c>
      <c r="C626" s="169" t="s">
        <v>153</v>
      </c>
      <c r="D626" s="170"/>
      <c r="E626" s="64">
        <v>39</v>
      </c>
    </row>
    <row r="627" spans="1:5">
      <c r="A627" s="63" t="s">
        <v>579</v>
      </c>
      <c r="B627" s="168" t="s">
        <v>591</v>
      </c>
      <c r="C627" s="169" t="s">
        <v>153</v>
      </c>
      <c r="D627" s="170">
        <v>1006</v>
      </c>
      <c r="E627" s="64">
        <v>39</v>
      </c>
    </row>
    <row r="628" spans="1:5">
      <c r="A628" s="63" t="s">
        <v>592</v>
      </c>
      <c r="B628" s="168" t="s">
        <v>593</v>
      </c>
      <c r="C628" s="169" t="s">
        <v>145</v>
      </c>
      <c r="D628" s="170"/>
      <c r="E628" s="64">
        <v>2</v>
      </c>
    </row>
    <row r="629" spans="1:5" ht="31.2">
      <c r="A629" s="63" t="s">
        <v>152</v>
      </c>
      <c r="B629" s="168" t="s">
        <v>593</v>
      </c>
      <c r="C629" s="169" t="s">
        <v>153</v>
      </c>
      <c r="D629" s="170"/>
      <c r="E629" s="64">
        <v>2</v>
      </c>
    </row>
    <row r="630" spans="1:5">
      <c r="A630" s="63" t="s">
        <v>579</v>
      </c>
      <c r="B630" s="168" t="s">
        <v>593</v>
      </c>
      <c r="C630" s="169" t="s">
        <v>153</v>
      </c>
      <c r="D630" s="170">
        <v>1006</v>
      </c>
      <c r="E630" s="64">
        <v>2</v>
      </c>
    </row>
    <row r="631" spans="1:5" ht="31.2">
      <c r="A631" s="63" t="s">
        <v>594</v>
      </c>
      <c r="B631" s="168" t="s">
        <v>595</v>
      </c>
      <c r="C631" s="169" t="s">
        <v>145</v>
      </c>
      <c r="D631" s="170"/>
      <c r="E631" s="64">
        <v>11</v>
      </c>
    </row>
    <row r="632" spans="1:5" ht="31.2">
      <c r="A632" s="63" t="s">
        <v>152</v>
      </c>
      <c r="B632" s="168" t="s">
        <v>595</v>
      </c>
      <c r="C632" s="169" t="s">
        <v>153</v>
      </c>
      <c r="D632" s="170"/>
      <c r="E632" s="64">
        <v>11</v>
      </c>
    </row>
    <row r="633" spans="1:5">
      <c r="A633" s="63" t="s">
        <v>579</v>
      </c>
      <c r="B633" s="168" t="s">
        <v>595</v>
      </c>
      <c r="C633" s="169" t="s">
        <v>153</v>
      </c>
      <c r="D633" s="170">
        <v>1006</v>
      </c>
      <c r="E633" s="64">
        <v>11</v>
      </c>
    </row>
    <row r="634" spans="1:5" s="62" customFormat="1">
      <c r="A634" s="60" t="s">
        <v>596</v>
      </c>
      <c r="B634" s="165" t="s">
        <v>597</v>
      </c>
      <c r="C634" s="166" t="s">
        <v>145</v>
      </c>
      <c r="D634" s="167"/>
      <c r="E634" s="61">
        <v>7348</v>
      </c>
    </row>
    <row r="635" spans="1:5" ht="31.2">
      <c r="A635" s="63" t="s">
        <v>598</v>
      </c>
      <c r="B635" s="168" t="s">
        <v>599</v>
      </c>
      <c r="C635" s="169" t="s">
        <v>145</v>
      </c>
      <c r="D635" s="170"/>
      <c r="E635" s="64">
        <v>1453.3</v>
      </c>
    </row>
    <row r="636" spans="1:5" ht="31.2">
      <c r="A636" s="63" t="s">
        <v>600</v>
      </c>
      <c r="B636" s="168" t="s">
        <v>601</v>
      </c>
      <c r="C636" s="169" t="s">
        <v>145</v>
      </c>
      <c r="D636" s="170"/>
      <c r="E636" s="64">
        <v>973</v>
      </c>
    </row>
    <row r="637" spans="1:5">
      <c r="A637" s="63" t="s">
        <v>283</v>
      </c>
      <c r="B637" s="168" t="s">
        <v>602</v>
      </c>
      <c r="C637" s="169" t="s">
        <v>145</v>
      </c>
      <c r="D637" s="170"/>
      <c r="E637" s="64">
        <v>905</v>
      </c>
    </row>
    <row r="638" spans="1:5" ht="62.4">
      <c r="A638" s="63" t="s">
        <v>168</v>
      </c>
      <c r="B638" s="168" t="s">
        <v>602</v>
      </c>
      <c r="C638" s="169" t="s">
        <v>169</v>
      </c>
      <c r="D638" s="170"/>
      <c r="E638" s="64">
        <v>905</v>
      </c>
    </row>
    <row r="639" spans="1:5" ht="46.8">
      <c r="A639" s="63" t="s">
        <v>603</v>
      </c>
      <c r="B639" s="168" t="s">
        <v>602</v>
      </c>
      <c r="C639" s="169" t="s">
        <v>169</v>
      </c>
      <c r="D639" s="170">
        <v>103</v>
      </c>
      <c r="E639" s="64">
        <v>905</v>
      </c>
    </row>
    <row r="640" spans="1:5" ht="140.4">
      <c r="A640" s="63" t="s">
        <v>210</v>
      </c>
      <c r="B640" s="168" t="s">
        <v>604</v>
      </c>
      <c r="C640" s="169" t="s">
        <v>145</v>
      </c>
      <c r="D640" s="170"/>
      <c r="E640" s="64">
        <v>68</v>
      </c>
    </row>
    <row r="641" spans="1:5" ht="62.4">
      <c r="A641" s="63" t="s">
        <v>168</v>
      </c>
      <c r="B641" s="168" t="s">
        <v>604</v>
      </c>
      <c r="C641" s="169" t="s">
        <v>169</v>
      </c>
      <c r="D641" s="170"/>
      <c r="E641" s="64">
        <v>68</v>
      </c>
    </row>
    <row r="642" spans="1:5" ht="46.8">
      <c r="A642" s="63" t="s">
        <v>603</v>
      </c>
      <c r="B642" s="168" t="s">
        <v>604</v>
      </c>
      <c r="C642" s="169" t="s">
        <v>169</v>
      </c>
      <c r="D642" s="170">
        <v>103</v>
      </c>
      <c r="E642" s="64">
        <v>68</v>
      </c>
    </row>
    <row r="643" spans="1:5" ht="31.2">
      <c r="A643" s="63" t="s">
        <v>605</v>
      </c>
      <c r="B643" s="168" t="s">
        <v>606</v>
      </c>
      <c r="C643" s="169" t="s">
        <v>145</v>
      </c>
      <c r="D643" s="170"/>
      <c r="E643" s="64">
        <v>480.3</v>
      </c>
    </row>
    <row r="644" spans="1:5">
      <c r="A644" s="63" t="s">
        <v>283</v>
      </c>
      <c r="B644" s="168" t="s">
        <v>607</v>
      </c>
      <c r="C644" s="169" t="s">
        <v>145</v>
      </c>
      <c r="D644" s="170"/>
      <c r="E644" s="64">
        <v>366.3</v>
      </c>
    </row>
    <row r="645" spans="1:5" ht="62.4">
      <c r="A645" s="63" t="s">
        <v>168</v>
      </c>
      <c r="B645" s="168" t="s">
        <v>607</v>
      </c>
      <c r="C645" s="169" t="s">
        <v>169</v>
      </c>
      <c r="D645" s="170"/>
      <c r="E645" s="64">
        <v>358.6</v>
      </c>
    </row>
    <row r="646" spans="1:5" ht="46.8">
      <c r="A646" s="63" t="s">
        <v>603</v>
      </c>
      <c r="B646" s="168" t="s">
        <v>607</v>
      </c>
      <c r="C646" s="169" t="s">
        <v>169</v>
      </c>
      <c r="D646" s="170">
        <v>103</v>
      </c>
      <c r="E646" s="64">
        <v>358.6</v>
      </c>
    </row>
    <row r="647" spans="1:5" ht="31.2">
      <c r="A647" s="63" t="s">
        <v>152</v>
      </c>
      <c r="B647" s="168" t="s">
        <v>607</v>
      </c>
      <c r="C647" s="169" t="s">
        <v>153</v>
      </c>
      <c r="D647" s="170"/>
      <c r="E647" s="64">
        <v>7.7</v>
      </c>
    </row>
    <row r="648" spans="1:5" ht="46.8">
      <c r="A648" s="63" t="s">
        <v>603</v>
      </c>
      <c r="B648" s="168" t="s">
        <v>607</v>
      </c>
      <c r="C648" s="169" t="s">
        <v>153</v>
      </c>
      <c r="D648" s="170">
        <v>103</v>
      </c>
      <c r="E648" s="64">
        <v>7.7</v>
      </c>
    </row>
    <row r="649" spans="1:5" ht="140.4">
      <c r="A649" s="63" t="s">
        <v>210</v>
      </c>
      <c r="B649" s="168" t="s">
        <v>608</v>
      </c>
      <c r="C649" s="169" t="s">
        <v>145</v>
      </c>
      <c r="D649" s="170"/>
      <c r="E649" s="64">
        <v>114</v>
      </c>
    </row>
    <row r="650" spans="1:5" ht="62.4">
      <c r="A650" s="63" t="s">
        <v>168</v>
      </c>
      <c r="B650" s="168" t="s">
        <v>608</v>
      </c>
      <c r="C650" s="169" t="s">
        <v>169</v>
      </c>
      <c r="D650" s="170"/>
      <c r="E650" s="64">
        <v>114</v>
      </c>
    </row>
    <row r="651" spans="1:5" ht="46.8">
      <c r="A651" s="63" t="s">
        <v>603</v>
      </c>
      <c r="B651" s="168" t="s">
        <v>608</v>
      </c>
      <c r="C651" s="169" t="s">
        <v>169</v>
      </c>
      <c r="D651" s="170">
        <v>103</v>
      </c>
      <c r="E651" s="64">
        <v>114</v>
      </c>
    </row>
    <row r="652" spans="1:5" ht="31.2">
      <c r="A652" s="63" t="s">
        <v>609</v>
      </c>
      <c r="B652" s="168" t="s">
        <v>610</v>
      </c>
      <c r="C652" s="169" t="s">
        <v>145</v>
      </c>
      <c r="D652" s="170"/>
      <c r="E652" s="64">
        <v>2358.6999999999998</v>
      </c>
    </row>
    <row r="653" spans="1:5" ht="31.2">
      <c r="A653" s="63" t="s">
        <v>611</v>
      </c>
      <c r="B653" s="168" t="s">
        <v>612</v>
      </c>
      <c r="C653" s="169" t="s">
        <v>145</v>
      </c>
      <c r="D653" s="170"/>
      <c r="E653" s="64">
        <v>1233.3</v>
      </c>
    </row>
    <row r="654" spans="1:5">
      <c r="A654" s="63" t="s">
        <v>157</v>
      </c>
      <c r="B654" s="168" t="s">
        <v>613</v>
      </c>
      <c r="C654" s="169" t="s">
        <v>145</v>
      </c>
      <c r="D654" s="170"/>
      <c r="E654" s="64">
        <v>43</v>
      </c>
    </row>
    <row r="655" spans="1:5" ht="31.2">
      <c r="A655" s="63" t="s">
        <v>152</v>
      </c>
      <c r="B655" s="168" t="s">
        <v>613</v>
      </c>
      <c r="C655" s="169" t="s">
        <v>153</v>
      </c>
      <c r="D655" s="170"/>
      <c r="E655" s="64">
        <v>43</v>
      </c>
    </row>
    <row r="656" spans="1:5" ht="31.2">
      <c r="A656" s="63" t="s">
        <v>159</v>
      </c>
      <c r="B656" s="168" t="s">
        <v>613</v>
      </c>
      <c r="C656" s="169" t="s">
        <v>153</v>
      </c>
      <c r="D656" s="170">
        <v>705</v>
      </c>
      <c r="E656" s="64">
        <v>43</v>
      </c>
    </row>
    <row r="657" spans="1:5">
      <c r="A657" s="63" t="s">
        <v>283</v>
      </c>
      <c r="B657" s="168" t="s">
        <v>614</v>
      </c>
      <c r="C657" s="169" t="s">
        <v>145</v>
      </c>
      <c r="D657" s="170"/>
      <c r="E657" s="64">
        <v>1025.2</v>
      </c>
    </row>
    <row r="658" spans="1:5" ht="62.4">
      <c r="A658" s="63" t="s">
        <v>168</v>
      </c>
      <c r="B658" s="168" t="s">
        <v>614</v>
      </c>
      <c r="C658" s="169" t="s">
        <v>169</v>
      </c>
      <c r="D658" s="170"/>
      <c r="E658" s="64">
        <v>1024.5</v>
      </c>
    </row>
    <row r="659" spans="1:5" ht="31.2">
      <c r="A659" s="63" t="s">
        <v>341</v>
      </c>
      <c r="B659" s="168" t="s">
        <v>614</v>
      </c>
      <c r="C659" s="169" t="s">
        <v>169</v>
      </c>
      <c r="D659" s="170">
        <v>106</v>
      </c>
      <c r="E659" s="64">
        <v>1024.5</v>
      </c>
    </row>
    <row r="660" spans="1:5">
      <c r="A660" s="63" t="s">
        <v>164</v>
      </c>
      <c r="B660" s="168" t="s">
        <v>614</v>
      </c>
      <c r="C660" s="169" t="s">
        <v>165</v>
      </c>
      <c r="D660" s="170"/>
      <c r="E660" s="64">
        <v>0.7</v>
      </c>
    </row>
    <row r="661" spans="1:5" ht="31.2">
      <c r="A661" s="63" t="s">
        <v>341</v>
      </c>
      <c r="B661" s="168" t="s">
        <v>614</v>
      </c>
      <c r="C661" s="169" t="s">
        <v>165</v>
      </c>
      <c r="D661" s="170">
        <v>106</v>
      </c>
      <c r="E661" s="64">
        <v>0.7</v>
      </c>
    </row>
    <row r="662" spans="1:5" ht="140.4">
      <c r="A662" s="63" t="s">
        <v>210</v>
      </c>
      <c r="B662" s="168" t="s">
        <v>615</v>
      </c>
      <c r="C662" s="169" t="s">
        <v>145</v>
      </c>
      <c r="D662" s="170"/>
      <c r="E662" s="64">
        <v>165.1</v>
      </c>
    </row>
    <row r="663" spans="1:5" ht="62.4">
      <c r="A663" s="63" t="s">
        <v>168</v>
      </c>
      <c r="B663" s="168" t="s">
        <v>615</v>
      </c>
      <c r="C663" s="169" t="s">
        <v>169</v>
      </c>
      <c r="D663" s="170"/>
      <c r="E663" s="64">
        <v>165.1</v>
      </c>
    </row>
    <row r="664" spans="1:5" ht="31.2">
      <c r="A664" s="63" t="s">
        <v>341</v>
      </c>
      <c r="B664" s="168" t="s">
        <v>615</v>
      </c>
      <c r="C664" s="169" t="s">
        <v>169</v>
      </c>
      <c r="D664" s="170">
        <v>106</v>
      </c>
      <c r="E664" s="64">
        <v>165.1</v>
      </c>
    </row>
    <row r="665" spans="1:5" ht="31.2">
      <c r="A665" s="63" t="s">
        <v>616</v>
      </c>
      <c r="B665" s="168" t="s">
        <v>617</v>
      </c>
      <c r="C665" s="169" t="s">
        <v>145</v>
      </c>
      <c r="D665" s="170"/>
      <c r="E665" s="64">
        <v>1125.4000000000001</v>
      </c>
    </row>
    <row r="666" spans="1:5">
      <c r="A666" s="63" t="s">
        <v>283</v>
      </c>
      <c r="B666" s="168" t="s">
        <v>618</v>
      </c>
      <c r="C666" s="169" t="s">
        <v>145</v>
      </c>
      <c r="D666" s="170"/>
      <c r="E666" s="64">
        <v>1017.4</v>
      </c>
    </row>
    <row r="667" spans="1:5" ht="62.4">
      <c r="A667" s="63" t="s">
        <v>168</v>
      </c>
      <c r="B667" s="168" t="s">
        <v>618</v>
      </c>
      <c r="C667" s="169" t="s">
        <v>169</v>
      </c>
      <c r="D667" s="170"/>
      <c r="E667" s="64">
        <v>1005.2</v>
      </c>
    </row>
    <row r="668" spans="1:5" ht="31.2">
      <c r="A668" s="63" t="s">
        <v>341</v>
      </c>
      <c r="B668" s="168" t="s">
        <v>618</v>
      </c>
      <c r="C668" s="169" t="s">
        <v>169</v>
      </c>
      <c r="D668" s="170">
        <v>106</v>
      </c>
      <c r="E668" s="64">
        <v>1005.2</v>
      </c>
    </row>
    <row r="669" spans="1:5" ht="31.2">
      <c r="A669" s="63" t="s">
        <v>152</v>
      </c>
      <c r="B669" s="168" t="s">
        <v>618</v>
      </c>
      <c r="C669" s="169" t="s">
        <v>153</v>
      </c>
      <c r="D669" s="170"/>
      <c r="E669" s="64">
        <v>12.2</v>
      </c>
    </row>
    <row r="670" spans="1:5" ht="31.2">
      <c r="A670" s="63" t="s">
        <v>341</v>
      </c>
      <c r="B670" s="168" t="s">
        <v>618</v>
      </c>
      <c r="C670" s="169" t="s">
        <v>153</v>
      </c>
      <c r="D670" s="170">
        <v>106</v>
      </c>
      <c r="E670" s="64">
        <v>12.2</v>
      </c>
    </row>
    <row r="671" spans="1:5" ht="140.4">
      <c r="A671" s="63" t="s">
        <v>210</v>
      </c>
      <c r="B671" s="168" t="s">
        <v>619</v>
      </c>
      <c r="C671" s="169" t="s">
        <v>145</v>
      </c>
      <c r="D671" s="170"/>
      <c r="E671" s="64">
        <v>108</v>
      </c>
    </row>
    <row r="672" spans="1:5" ht="62.4">
      <c r="A672" s="63" t="s">
        <v>168</v>
      </c>
      <c r="B672" s="168" t="s">
        <v>619</v>
      </c>
      <c r="C672" s="169" t="s">
        <v>169</v>
      </c>
      <c r="D672" s="170"/>
      <c r="E672" s="64">
        <v>108</v>
      </c>
    </row>
    <row r="673" spans="1:5" ht="31.2">
      <c r="A673" s="63" t="s">
        <v>341</v>
      </c>
      <c r="B673" s="168" t="s">
        <v>619</v>
      </c>
      <c r="C673" s="169" t="s">
        <v>169</v>
      </c>
      <c r="D673" s="170">
        <v>106</v>
      </c>
      <c r="E673" s="64">
        <v>108</v>
      </c>
    </row>
    <row r="674" spans="1:5">
      <c r="A674" s="63" t="s">
        <v>620</v>
      </c>
      <c r="B674" s="168" t="s">
        <v>621</v>
      </c>
      <c r="C674" s="169" t="s">
        <v>145</v>
      </c>
      <c r="D674" s="170"/>
      <c r="E674" s="64">
        <v>3200</v>
      </c>
    </row>
    <row r="675" spans="1:5" ht="31.2">
      <c r="A675" s="63" t="s">
        <v>622</v>
      </c>
      <c r="B675" s="168" t="s">
        <v>623</v>
      </c>
      <c r="C675" s="169" t="s">
        <v>145</v>
      </c>
      <c r="D675" s="170"/>
      <c r="E675" s="64">
        <v>3200</v>
      </c>
    </row>
    <row r="676" spans="1:5">
      <c r="A676" s="63" t="s">
        <v>164</v>
      </c>
      <c r="B676" s="168" t="s">
        <v>623</v>
      </c>
      <c r="C676" s="169" t="s">
        <v>165</v>
      </c>
      <c r="D676" s="170"/>
      <c r="E676" s="64">
        <v>3200</v>
      </c>
    </row>
    <row r="677" spans="1:5">
      <c r="A677" s="63" t="s">
        <v>624</v>
      </c>
      <c r="B677" s="168" t="s">
        <v>623</v>
      </c>
      <c r="C677" s="169" t="s">
        <v>165</v>
      </c>
      <c r="D677" s="170">
        <v>107</v>
      </c>
      <c r="E677" s="64">
        <v>3200</v>
      </c>
    </row>
    <row r="678" spans="1:5">
      <c r="A678" s="63" t="s">
        <v>625</v>
      </c>
      <c r="B678" s="168" t="s">
        <v>626</v>
      </c>
      <c r="C678" s="169" t="s">
        <v>145</v>
      </c>
      <c r="D678" s="170"/>
      <c r="E678" s="64">
        <v>300</v>
      </c>
    </row>
    <row r="679" spans="1:5" ht="31.2">
      <c r="A679" s="63" t="s">
        <v>627</v>
      </c>
      <c r="B679" s="168" t="s">
        <v>628</v>
      </c>
      <c r="C679" s="169" t="s">
        <v>145</v>
      </c>
      <c r="D679" s="170"/>
      <c r="E679" s="64">
        <v>300</v>
      </c>
    </row>
    <row r="680" spans="1:5">
      <c r="A680" s="63" t="s">
        <v>357</v>
      </c>
      <c r="B680" s="168" t="s">
        <v>628</v>
      </c>
      <c r="C680" s="169" t="s">
        <v>358</v>
      </c>
      <c r="D680" s="170"/>
      <c r="E680" s="64">
        <v>300</v>
      </c>
    </row>
    <row r="681" spans="1:5">
      <c r="A681" s="63" t="s">
        <v>359</v>
      </c>
      <c r="B681" s="168" t="s">
        <v>628</v>
      </c>
      <c r="C681" s="169" t="s">
        <v>358</v>
      </c>
      <c r="D681" s="170">
        <v>1403</v>
      </c>
      <c r="E681" s="64">
        <v>300</v>
      </c>
    </row>
    <row r="682" spans="1:5" ht="31.2">
      <c r="A682" s="63" t="s">
        <v>629</v>
      </c>
      <c r="B682" s="168" t="s">
        <v>630</v>
      </c>
      <c r="C682" s="169" t="s">
        <v>145</v>
      </c>
      <c r="D682" s="170"/>
      <c r="E682" s="64">
        <v>36</v>
      </c>
    </row>
    <row r="683" spans="1:5" ht="46.8">
      <c r="A683" s="63" t="s">
        <v>631</v>
      </c>
      <c r="B683" s="168" t="s">
        <v>632</v>
      </c>
      <c r="C683" s="169" t="s">
        <v>145</v>
      </c>
      <c r="D683" s="170"/>
      <c r="E683" s="64">
        <v>36</v>
      </c>
    </row>
    <row r="684" spans="1:5" ht="31.2">
      <c r="A684" s="63" t="s">
        <v>152</v>
      </c>
      <c r="B684" s="168" t="s">
        <v>632</v>
      </c>
      <c r="C684" s="169" t="s">
        <v>153</v>
      </c>
      <c r="D684" s="170"/>
      <c r="E684" s="64">
        <v>36</v>
      </c>
    </row>
    <row r="685" spans="1:5">
      <c r="A685" s="63" t="s">
        <v>633</v>
      </c>
      <c r="B685" s="168" t="s">
        <v>632</v>
      </c>
      <c r="C685" s="169" t="s">
        <v>153</v>
      </c>
      <c r="D685" s="170">
        <v>204</v>
      </c>
      <c r="E685" s="64">
        <v>36</v>
      </c>
    </row>
    <row r="686" spans="1:5" s="62" customFormat="1">
      <c r="A686" s="276" t="s">
        <v>634</v>
      </c>
      <c r="B686" s="276"/>
      <c r="C686" s="276"/>
      <c r="D686" s="276"/>
      <c r="E686" s="61">
        <v>1362628.5</v>
      </c>
    </row>
    <row r="687" spans="1:5" ht="25.5" customHeight="1">
      <c r="A687" s="65"/>
      <c r="B687" s="67"/>
      <c r="C687" s="67"/>
      <c r="D687" s="67"/>
      <c r="E687" s="67"/>
    </row>
    <row r="688" spans="1:5">
      <c r="A688" s="68"/>
      <c r="B688" s="57"/>
      <c r="C688" s="57"/>
      <c r="D688" s="57"/>
      <c r="E688" s="57"/>
    </row>
    <row r="689" spans="1:5" s="171" customFormat="1">
      <c r="A689" s="171" t="s">
        <v>635</v>
      </c>
      <c r="B689" s="172"/>
      <c r="C689" s="172"/>
      <c r="D689" s="271" t="s">
        <v>0</v>
      </c>
      <c r="E689" s="271"/>
    </row>
  </sheetData>
  <autoFilter ref="A19:U686"/>
  <mergeCells count="6">
    <mergeCell ref="D689:E689"/>
    <mergeCell ref="A15:E15"/>
    <mergeCell ref="A17:A18"/>
    <mergeCell ref="B17:D17"/>
    <mergeCell ref="E17:E18"/>
    <mergeCell ref="A686:D686"/>
  </mergeCells>
  <pageMargins left="0.78740157480314965" right="0.39370078740157483" top="0.78740157480314965" bottom="0.39370078740157483" header="0.51181102362204722" footer="0.31496062992125984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8:D71"/>
  <sheetViews>
    <sheetView showGridLines="0" workbookViewId="0">
      <selection activeCell="G15" sqref="G15"/>
    </sheetView>
  </sheetViews>
  <sheetFormatPr defaultColWidth="9.109375" defaultRowHeight="15.6"/>
  <cols>
    <col min="1" max="1" width="74.88671875" style="73" customWidth="1"/>
    <col min="2" max="2" width="8.33203125" style="73" customWidth="1"/>
    <col min="3" max="3" width="10.44140625" style="73" customWidth="1"/>
    <col min="4" max="4" width="11.6640625" style="73" customWidth="1"/>
    <col min="5" max="16384" width="9.109375" style="73"/>
  </cols>
  <sheetData>
    <row r="8" spans="1:4" s="70" customFormat="1" ht="13.2"/>
    <row r="9" spans="1:4" s="70" customFormat="1" ht="13.2"/>
    <row r="10" spans="1:4" s="70" customFormat="1" ht="13.2"/>
    <row r="11" spans="1:4" s="70" customFormat="1" ht="13.2"/>
    <row r="12" spans="1:4" s="70" customFormat="1" ht="13.2"/>
    <row r="13" spans="1:4" s="70" customFormat="1" ht="13.2"/>
    <row r="14" spans="1:4" s="70" customFormat="1" ht="31.5" customHeight="1"/>
    <row r="15" spans="1:4" s="70" customFormat="1" ht="39" customHeight="1">
      <c r="A15" s="278" t="s">
        <v>639</v>
      </c>
      <c r="B15" s="278"/>
      <c r="C15" s="278"/>
      <c r="D15" s="278"/>
    </row>
    <row r="16" spans="1:4" ht="16.5" customHeight="1">
      <c r="A16" s="71"/>
      <c r="B16" s="72"/>
      <c r="C16" s="72"/>
      <c r="D16" s="72"/>
    </row>
    <row r="17" spans="1:4">
      <c r="A17" s="279" t="s">
        <v>137</v>
      </c>
      <c r="B17" s="280" t="s">
        <v>138</v>
      </c>
      <c r="C17" s="280"/>
      <c r="D17" s="279" t="s">
        <v>139</v>
      </c>
    </row>
    <row r="18" spans="1:4" ht="18.600000000000001" customHeight="1">
      <c r="A18" s="279"/>
      <c r="B18" s="74" t="s">
        <v>640</v>
      </c>
      <c r="C18" s="74" t="s">
        <v>641</v>
      </c>
      <c r="D18" s="279"/>
    </row>
    <row r="19" spans="1:4" ht="12.75" customHeight="1">
      <c r="A19" s="75">
        <v>1</v>
      </c>
      <c r="B19" s="75">
        <v>2</v>
      </c>
      <c r="C19" s="75">
        <v>3</v>
      </c>
      <c r="D19" s="75">
        <v>4</v>
      </c>
    </row>
    <row r="20" spans="1:4" s="80" customFormat="1">
      <c r="A20" s="76" t="s">
        <v>642</v>
      </c>
      <c r="B20" s="77">
        <v>1</v>
      </c>
      <c r="C20" s="78"/>
      <c r="D20" s="79">
        <f>SUM(D21:D28)</f>
        <v>123201</v>
      </c>
    </row>
    <row r="21" spans="1:4" ht="31.2">
      <c r="A21" s="81" t="s">
        <v>442</v>
      </c>
      <c r="B21" s="82">
        <v>1</v>
      </c>
      <c r="C21" s="82">
        <v>2</v>
      </c>
      <c r="D21" s="83">
        <v>2225.1</v>
      </c>
    </row>
    <row r="22" spans="1:4" ht="46.8">
      <c r="A22" s="81" t="s">
        <v>603</v>
      </c>
      <c r="B22" s="82">
        <v>1</v>
      </c>
      <c r="C22" s="82">
        <v>3</v>
      </c>
      <c r="D22" s="83">
        <v>1453.3</v>
      </c>
    </row>
    <row r="23" spans="1:4" ht="46.8">
      <c r="A23" s="81" t="s">
        <v>318</v>
      </c>
      <c r="B23" s="82">
        <v>1</v>
      </c>
      <c r="C23" s="82">
        <v>4</v>
      </c>
      <c r="D23" s="83">
        <v>42085.2</v>
      </c>
    </row>
    <row r="24" spans="1:4">
      <c r="A24" s="81" t="s">
        <v>448</v>
      </c>
      <c r="B24" s="82">
        <v>1</v>
      </c>
      <c r="C24" s="82">
        <v>5</v>
      </c>
      <c r="D24" s="83">
        <v>6.6</v>
      </c>
    </row>
    <row r="25" spans="1:4" ht="31.2">
      <c r="A25" s="81" t="s">
        <v>341</v>
      </c>
      <c r="B25" s="82">
        <v>1</v>
      </c>
      <c r="C25" s="82">
        <v>6</v>
      </c>
      <c r="D25" s="83">
        <v>13670.3</v>
      </c>
    </row>
    <row r="26" spans="1:4">
      <c r="A26" s="81" t="s">
        <v>624</v>
      </c>
      <c r="B26" s="82">
        <v>1</v>
      </c>
      <c r="C26" s="82">
        <v>7</v>
      </c>
      <c r="D26" s="83">
        <v>3200</v>
      </c>
    </row>
    <row r="27" spans="1:4">
      <c r="A27" s="81" t="s">
        <v>638</v>
      </c>
      <c r="B27" s="82">
        <v>1</v>
      </c>
      <c r="C27" s="82">
        <v>11</v>
      </c>
      <c r="D27" s="83">
        <v>0</v>
      </c>
    </row>
    <row r="28" spans="1:4">
      <c r="A28" s="81" t="s">
        <v>295</v>
      </c>
      <c r="B28" s="82">
        <v>1</v>
      </c>
      <c r="C28" s="82">
        <v>13</v>
      </c>
      <c r="D28" s="83">
        <v>60560.5</v>
      </c>
    </row>
    <row r="29" spans="1:4" s="80" customFormat="1">
      <c r="A29" s="76" t="s">
        <v>643</v>
      </c>
      <c r="B29" s="77">
        <v>2</v>
      </c>
      <c r="C29" s="78"/>
      <c r="D29" s="79">
        <f>D30</f>
        <v>36</v>
      </c>
    </row>
    <row r="30" spans="1:4">
      <c r="A30" s="81" t="s">
        <v>633</v>
      </c>
      <c r="B30" s="82">
        <v>2</v>
      </c>
      <c r="C30" s="82">
        <v>4</v>
      </c>
      <c r="D30" s="83">
        <v>36</v>
      </c>
    </row>
    <row r="31" spans="1:4" s="80" customFormat="1" ht="31.2">
      <c r="A31" s="76" t="s">
        <v>644</v>
      </c>
      <c r="B31" s="77">
        <v>3</v>
      </c>
      <c r="C31" s="77"/>
      <c r="D31" s="79">
        <f>D32</f>
        <v>4438.8</v>
      </c>
    </row>
    <row r="32" spans="1:4" ht="31.2">
      <c r="A32" s="81" t="s">
        <v>506</v>
      </c>
      <c r="B32" s="82">
        <v>3</v>
      </c>
      <c r="C32" s="82">
        <v>14</v>
      </c>
      <c r="D32" s="83">
        <v>4438.8</v>
      </c>
    </row>
    <row r="33" spans="1:4" s="80" customFormat="1">
      <c r="A33" s="76" t="s">
        <v>645</v>
      </c>
      <c r="B33" s="77">
        <v>4</v>
      </c>
      <c r="C33" s="77"/>
      <c r="D33" s="79">
        <f>D34+D35+D36</f>
        <v>10089.700000000001</v>
      </c>
    </row>
    <row r="34" spans="1:4">
      <c r="A34" s="81" t="s">
        <v>309</v>
      </c>
      <c r="B34" s="82">
        <v>4</v>
      </c>
      <c r="C34" s="82">
        <v>5</v>
      </c>
      <c r="D34" s="83">
        <v>705</v>
      </c>
    </row>
    <row r="35" spans="1:4">
      <c r="A35" s="81" t="s">
        <v>395</v>
      </c>
      <c r="B35" s="82">
        <v>4</v>
      </c>
      <c r="C35" s="82">
        <v>9</v>
      </c>
      <c r="D35" s="83">
        <v>8982.6</v>
      </c>
    </row>
    <row r="36" spans="1:4">
      <c r="A36" s="81" t="s">
        <v>377</v>
      </c>
      <c r="B36" s="82">
        <v>4</v>
      </c>
      <c r="C36" s="82">
        <v>12</v>
      </c>
      <c r="D36" s="83">
        <v>402.1</v>
      </c>
    </row>
    <row r="37" spans="1:4" s="80" customFormat="1">
      <c r="A37" s="76" t="s">
        <v>646</v>
      </c>
      <c r="B37" s="77">
        <v>5</v>
      </c>
      <c r="C37" s="77"/>
      <c r="D37" s="79">
        <f>D38+D39+D40</f>
        <v>29841.699999999997</v>
      </c>
    </row>
    <row r="38" spans="1:4">
      <c r="A38" s="81" t="s">
        <v>382</v>
      </c>
      <c r="B38" s="82">
        <v>5</v>
      </c>
      <c r="C38" s="82">
        <v>1</v>
      </c>
      <c r="D38" s="83">
        <v>24.7</v>
      </c>
    </row>
    <row r="39" spans="1:4">
      <c r="A39" s="81" t="s">
        <v>479</v>
      </c>
      <c r="B39" s="82">
        <v>5</v>
      </c>
      <c r="C39" s="82">
        <v>3</v>
      </c>
      <c r="D39" s="83">
        <v>821.9</v>
      </c>
    </row>
    <row r="40" spans="1:4">
      <c r="A40" s="81" t="s">
        <v>324</v>
      </c>
      <c r="B40" s="82">
        <v>5</v>
      </c>
      <c r="C40" s="82">
        <v>5</v>
      </c>
      <c r="D40" s="83">
        <v>28995.1</v>
      </c>
    </row>
    <row r="41" spans="1:4" s="80" customFormat="1">
      <c r="A41" s="76" t="s">
        <v>647</v>
      </c>
      <c r="B41" s="77">
        <v>6</v>
      </c>
      <c r="C41" s="77"/>
      <c r="D41" s="79">
        <f>D42</f>
        <v>111393.9</v>
      </c>
    </row>
    <row r="42" spans="1:4">
      <c r="A42" s="81" t="s">
        <v>304</v>
      </c>
      <c r="B42" s="82">
        <v>6</v>
      </c>
      <c r="C42" s="82">
        <v>5</v>
      </c>
      <c r="D42" s="83">
        <v>111393.9</v>
      </c>
    </row>
    <row r="43" spans="1:4" s="80" customFormat="1">
      <c r="A43" s="76" t="s">
        <v>648</v>
      </c>
      <c r="B43" s="77">
        <v>7</v>
      </c>
      <c r="C43" s="77"/>
      <c r="D43" s="79">
        <f>SUM(D44:D49)</f>
        <v>880688.49999999977</v>
      </c>
    </row>
    <row r="44" spans="1:4">
      <c r="A44" s="81" t="s">
        <v>154</v>
      </c>
      <c r="B44" s="82">
        <v>7</v>
      </c>
      <c r="C44" s="82">
        <v>1</v>
      </c>
      <c r="D44" s="83">
        <v>256596.8</v>
      </c>
    </row>
    <row r="45" spans="1:4">
      <c r="A45" s="81" t="s">
        <v>177</v>
      </c>
      <c r="B45" s="82">
        <v>7</v>
      </c>
      <c r="C45" s="82">
        <v>2</v>
      </c>
      <c r="D45" s="83">
        <v>543405.6</v>
      </c>
    </row>
    <row r="46" spans="1:4">
      <c r="A46" s="81" t="s">
        <v>206</v>
      </c>
      <c r="B46" s="82">
        <v>7</v>
      </c>
      <c r="C46" s="82">
        <v>3</v>
      </c>
      <c r="D46" s="83">
        <v>59925.7</v>
      </c>
    </row>
    <row r="47" spans="1:4" ht="17.399999999999999" customHeight="1">
      <c r="A47" s="81" t="s">
        <v>159</v>
      </c>
      <c r="B47" s="82">
        <v>7</v>
      </c>
      <c r="C47" s="82">
        <v>5</v>
      </c>
      <c r="D47" s="83">
        <v>950.5</v>
      </c>
    </row>
    <row r="48" spans="1:4">
      <c r="A48" s="81" t="s">
        <v>239</v>
      </c>
      <c r="B48" s="82">
        <v>7</v>
      </c>
      <c r="C48" s="82">
        <v>7</v>
      </c>
      <c r="D48" s="83">
        <v>3482.7</v>
      </c>
    </row>
    <row r="49" spans="1:4">
      <c r="A49" s="81" t="s">
        <v>224</v>
      </c>
      <c r="B49" s="82">
        <v>7</v>
      </c>
      <c r="C49" s="82">
        <v>9</v>
      </c>
      <c r="D49" s="83">
        <v>16327.2</v>
      </c>
    </row>
    <row r="50" spans="1:4" s="80" customFormat="1">
      <c r="A50" s="76" t="s">
        <v>649</v>
      </c>
      <c r="B50" s="77">
        <v>8</v>
      </c>
      <c r="C50" s="77"/>
      <c r="D50" s="79">
        <f>D51+D52</f>
        <v>47461.200000000004</v>
      </c>
    </row>
    <row r="51" spans="1:4">
      <c r="A51" s="81" t="s">
        <v>250</v>
      </c>
      <c r="B51" s="82">
        <v>8</v>
      </c>
      <c r="C51" s="82">
        <v>1</v>
      </c>
      <c r="D51" s="83">
        <v>45860.4</v>
      </c>
    </row>
    <row r="52" spans="1:4">
      <c r="A52" s="81" t="s">
        <v>285</v>
      </c>
      <c r="B52" s="82">
        <v>8</v>
      </c>
      <c r="C52" s="82">
        <v>4</v>
      </c>
      <c r="D52" s="83">
        <v>1600.8</v>
      </c>
    </row>
    <row r="53" spans="1:4" s="80" customFormat="1">
      <c r="A53" s="76" t="s">
        <v>650</v>
      </c>
      <c r="B53" s="77">
        <v>9</v>
      </c>
      <c r="C53" s="77"/>
      <c r="D53" s="79">
        <f>D54</f>
        <v>280</v>
      </c>
    </row>
    <row r="54" spans="1:4">
      <c r="A54" s="81" t="s">
        <v>562</v>
      </c>
      <c r="B54" s="82">
        <v>9</v>
      </c>
      <c r="C54" s="82">
        <v>9</v>
      </c>
      <c r="D54" s="83">
        <v>280</v>
      </c>
    </row>
    <row r="55" spans="1:4" s="80" customFormat="1">
      <c r="A55" s="76" t="s">
        <v>651</v>
      </c>
      <c r="B55" s="77">
        <v>10</v>
      </c>
      <c r="C55" s="77"/>
      <c r="D55" s="79">
        <f>D56+D57+D58+D59</f>
        <v>36288</v>
      </c>
    </row>
    <row r="56" spans="1:4">
      <c r="A56" s="81" t="s">
        <v>425</v>
      </c>
      <c r="B56" s="82">
        <v>10</v>
      </c>
      <c r="C56" s="82">
        <v>1</v>
      </c>
      <c r="D56" s="83">
        <v>5701</v>
      </c>
    </row>
    <row r="57" spans="1:4">
      <c r="A57" s="81" t="s">
        <v>332</v>
      </c>
      <c r="B57" s="82">
        <v>10</v>
      </c>
      <c r="C57" s="82">
        <v>3</v>
      </c>
      <c r="D57" s="83">
        <v>12117.7</v>
      </c>
    </row>
    <row r="58" spans="1:4">
      <c r="A58" s="81" t="s">
        <v>217</v>
      </c>
      <c r="B58" s="82">
        <v>10</v>
      </c>
      <c r="C58" s="82">
        <v>4</v>
      </c>
      <c r="D58" s="83">
        <v>18364.3</v>
      </c>
    </row>
    <row r="59" spans="1:4">
      <c r="A59" s="81" t="s">
        <v>579</v>
      </c>
      <c r="B59" s="82">
        <v>10</v>
      </c>
      <c r="C59" s="82">
        <v>6</v>
      </c>
      <c r="D59" s="83">
        <v>105</v>
      </c>
    </row>
    <row r="60" spans="1:4" s="80" customFormat="1">
      <c r="A60" s="76" t="s">
        <v>652</v>
      </c>
      <c r="B60" s="77">
        <v>11</v>
      </c>
      <c r="C60" s="77"/>
      <c r="D60" s="79">
        <f>D61</f>
        <v>1997.2</v>
      </c>
    </row>
    <row r="61" spans="1:4">
      <c r="A61" s="81" t="s">
        <v>527</v>
      </c>
      <c r="B61" s="82">
        <v>11</v>
      </c>
      <c r="C61" s="82">
        <v>1</v>
      </c>
      <c r="D61" s="83">
        <v>1997.2</v>
      </c>
    </row>
    <row r="62" spans="1:4" s="80" customFormat="1">
      <c r="A62" s="76" t="s">
        <v>653</v>
      </c>
      <c r="B62" s="77">
        <v>12</v>
      </c>
      <c r="C62" s="77"/>
      <c r="D62" s="79">
        <f>D63</f>
        <v>3800</v>
      </c>
    </row>
    <row r="63" spans="1:4">
      <c r="A63" s="81" t="s">
        <v>401</v>
      </c>
      <c r="B63" s="82">
        <v>12</v>
      </c>
      <c r="C63" s="82">
        <v>2</v>
      </c>
      <c r="D63" s="83">
        <v>3800</v>
      </c>
    </row>
    <row r="64" spans="1:4" s="80" customFormat="1" ht="31.2">
      <c r="A64" s="76" t="s">
        <v>654</v>
      </c>
      <c r="B64" s="77">
        <v>13</v>
      </c>
      <c r="C64" s="77"/>
      <c r="D64" s="79">
        <f>D65</f>
        <v>1.3</v>
      </c>
    </row>
    <row r="65" spans="1:4">
      <c r="A65" s="81" t="s">
        <v>350</v>
      </c>
      <c r="B65" s="82">
        <v>13</v>
      </c>
      <c r="C65" s="82">
        <v>1</v>
      </c>
      <c r="D65" s="83">
        <v>1.3</v>
      </c>
    </row>
    <row r="66" spans="1:4" s="80" customFormat="1" ht="46.8">
      <c r="A66" s="76" t="s">
        <v>655</v>
      </c>
      <c r="B66" s="77">
        <v>14</v>
      </c>
      <c r="C66" s="77"/>
      <c r="D66" s="79">
        <f>D67+D68</f>
        <v>113111.2</v>
      </c>
    </row>
    <row r="67" spans="1:4" ht="31.2">
      <c r="A67" s="81" t="s">
        <v>362</v>
      </c>
      <c r="B67" s="82">
        <v>14</v>
      </c>
      <c r="C67" s="82">
        <v>1</v>
      </c>
      <c r="D67" s="83">
        <v>96180.5</v>
      </c>
    </row>
    <row r="68" spans="1:4">
      <c r="A68" s="81" t="s">
        <v>359</v>
      </c>
      <c r="B68" s="82">
        <v>14</v>
      </c>
      <c r="C68" s="82">
        <v>3</v>
      </c>
      <c r="D68" s="83">
        <v>16930.7</v>
      </c>
    </row>
    <row r="69" spans="1:4">
      <c r="A69" s="281" t="s">
        <v>634</v>
      </c>
      <c r="B69" s="281"/>
      <c r="C69" s="281"/>
      <c r="D69" s="79">
        <f>D20+D29+D31+D33+D37+D41+D43+D50+D53+D55+D60+D62+D64+D66</f>
        <v>1362628.4999999995</v>
      </c>
    </row>
    <row r="70" spans="1:4" ht="25.5" customHeight="1">
      <c r="A70" s="84"/>
      <c r="B70" s="85"/>
      <c r="C70" s="85"/>
      <c r="D70" s="72"/>
    </row>
    <row r="71" spans="1:4" ht="13.2" customHeight="1">
      <c r="A71" s="86" t="s">
        <v>635</v>
      </c>
      <c r="B71" s="87"/>
      <c r="C71" s="277" t="s">
        <v>0</v>
      </c>
      <c r="D71" s="277"/>
    </row>
  </sheetData>
  <autoFilter ref="A19:AB69"/>
  <mergeCells count="6">
    <mergeCell ref="C71:D71"/>
    <mergeCell ref="A15:D15"/>
    <mergeCell ref="A17:A18"/>
    <mergeCell ref="B17:C17"/>
    <mergeCell ref="D17:D18"/>
    <mergeCell ref="A69:C69"/>
  </mergeCells>
  <pageMargins left="0.78740157480314965" right="0.39370078740157483" top="0.78740157480314965" bottom="0.39370078740157483" header="0.51181102362204722" footer="0.31496062992125984"/>
  <pageSetup paperSize="9" scale="85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5:G690"/>
  <sheetViews>
    <sheetView showGridLines="0" workbookViewId="0">
      <selection activeCell="P25" sqref="P25"/>
    </sheetView>
  </sheetViews>
  <sheetFormatPr defaultColWidth="9.109375" defaultRowHeight="15.6"/>
  <cols>
    <col min="1" max="1" width="62.88671875" style="58" customWidth="1"/>
    <col min="2" max="2" width="5.6640625" style="69" customWidth="1"/>
    <col min="3" max="3" width="7.6640625" style="69" customWidth="1"/>
    <col min="4" max="4" width="9.88671875" style="69" customWidth="1"/>
    <col min="5" max="5" width="12.88671875" style="69" customWidth="1"/>
    <col min="6" max="6" width="8.44140625" style="69" customWidth="1"/>
    <col min="7" max="7" width="12.109375" style="58" customWidth="1"/>
    <col min="8" max="233" width="9.109375" style="58" customWidth="1"/>
    <col min="234" max="16384" width="9.109375" style="58"/>
  </cols>
  <sheetData>
    <row r="15" spans="1:7" ht="33.75" customHeight="1">
      <c r="A15" s="272" t="s">
        <v>656</v>
      </c>
      <c r="B15" s="272"/>
      <c r="C15" s="272"/>
      <c r="D15" s="272"/>
      <c r="E15" s="272"/>
      <c r="F15" s="272"/>
      <c r="G15" s="272"/>
    </row>
    <row r="16" spans="1:7" ht="16.5" customHeight="1">
      <c r="A16" s="55"/>
      <c r="B16" s="56"/>
      <c r="C16" s="56"/>
      <c r="D16" s="56"/>
      <c r="E16" s="56"/>
      <c r="F16" s="56"/>
      <c r="G16" s="57"/>
    </row>
    <row r="17" spans="1:7">
      <c r="A17" s="275" t="s">
        <v>137</v>
      </c>
      <c r="B17" s="282" t="s">
        <v>138</v>
      </c>
      <c r="C17" s="282"/>
      <c r="D17" s="282"/>
      <c r="E17" s="282"/>
      <c r="F17" s="282"/>
      <c r="G17" s="275" t="s">
        <v>139</v>
      </c>
    </row>
    <row r="18" spans="1:7" ht="22.8">
      <c r="A18" s="275"/>
      <c r="B18" s="140" t="s">
        <v>657</v>
      </c>
      <c r="C18" s="140" t="s">
        <v>640</v>
      </c>
      <c r="D18" s="140" t="s">
        <v>641</v>
      </c>
      <c r="E18" s="140" t="s">
        <v>140</v>
      </c>
      <c r="F18" s="140" t="s">
        <v>141</v>
      </c>
      <c r="G18" s="275"/>
    </row>
    <row r="19" spans="1:7" ht="12.75" customHeight="1">
      <c r="A19" s="88">
        <v>1</v>
      </c>
      <c r="B19" s="88">
        <v>2</v>
      </c>
      <c r="C19" s="88">
        <v>3</v>
      </c>
      <c r="D19" s="88">
        <v>4</v>
      </c>
      <c r="E19" s="88">
        <v>5</v>
      </c>
      <c r="F19" s="88">
        <v>6</v>
      </c>
      <c r="G19" s="88">
        <v>7</v>
      </c>
    </row>
    <row r="20" spans="1:7" s="62" customFormat="1" ht="31.2">
      <c r="A20" s="89" t="s">
        <v>658</v>
      </c>
      <c r="B20" s="90">
        <v>904</v>
      </c>
      <c r="C20" s="173"/>
      <c r="D20" s="173"/>
      <c r="E20" s="174" t="s">
        <v>145</v>
      </c>
      <c r="F20" s="175" t="s">
        <v>145</v>
      </c>
      <c r="G20" s="61">
        <v>53008.2</v>
      </c>
    </row>
    <row r="21" spans="1:7">
      <c r="A21" s="91" t="s">
        <v>648</v>
      </c>
      <c r="B21" s="92">
        <v>904</v>
      </c>
      <c r="C21" s="176">
        <v>7</v>
      </c>
      <c r="D21" s="176"/>
      <c r="E21" s="177" t="s">
        <v>145</v>
      </c>
      <c r="F21" s="178" t="s">
        <v>145</v>
      </c>
      <c r="G21" s="64">
        <v>10547.1</v>
      </c>
    </row>
    <row r="22" spans="1:7">
      <c r="A22" s="91" t="s">
        <v>206</v>
      </c>
      <c r="B22" s="92">
        <v>904</v>
      </c>
      <c r="C22" s="176">
        <v>7</v>
      </c>
      <c r="D22" s="176">
        <v>3</v>
      </c>
      <c r="E22" s="177" t="s">
        <v>145</v>
      </c>
      <c r="F22" s="178" t="s">
        <v>145</v>
      </c>
      <c r="G22" s="64">
        <v>10537.1</v>
      </c>
    </row>
    <row r="23" spans="1:7" ht="46.8">
      <c r="A23" s="91" t="s">
        <v>242</v>
      </c>
      <c r="B23" s="92">
        <v>904</v>
      </c>
      <c r="C23" s="176">
        <v>7</v>
      </c>
      <c r="D23" s="176">
        <v>3</v>
      </c>
      <c r="E23" s="177" t="s">
        <v>243</v>
      </c>
      <c r="F23" s="178" t="s">
        <v>145</v>
      </c>
      <c r="G23" s="64">
        <v>10537.1</v>
      </c>
    </row>
    <row r="24" spans="1:7" ht="46.8">
      <c r="A24" s="91" t="s">
        <v>244</v>
      </c>
      <c r="B24" s="92">
        <v>904</v>
      </c>
      <c r="C24" s="176">
        <v>7</v>
      </c>
      <c r="D24" s="176">
        <v>3</v>
      </c>
      <c r="E24" s="177" t="s">
        <v>245</v>
      </c>
      <c r="F24" s="178" t="s">
        <v>145</v>
      </c>
      <c r="G24" s="64">
        <v>10537.1</v>
      </c>
    </row>
    <row r="25" spans="1:7" ht="31.2">
      <c r="A25" s="91" t="s">
        <v>272</v>
      </c>
      <c r="B25" s="92">
        <v>904</v>
      </c>
      <c r="C25" s="176">
        <v>7</v>
      </c>
      <c r="D25" s="176">
        <v>3</v>
      </c>
      <c r="E25" s="177" t="s">
        <v>273</v>
      </c>
      <c r="F25" s="178" t="s">
        <v>145</v>
      </c>
      <c r="G25" s="64">
        <v>10537.1</v>
      </c>
    </row>
    <row r="26" spans="1:7">
      <c r="A26" s="91" t="s">
        <v>274</v>
      </c>
      <c r="B26" s="92">
        <v>904</v>
      </c>
      <c r="C26" s="176">
        <v>7</v>
      </c>
      <c r="D26" s="176">
        <v>3</v>
      </c>
      <c r="E26" s="177" t="s">
        <v>275</v>
      </c>
      <c r="F26" s="178" t="s">
        <v>145</v>
      </c>
      <c r="G26" s="64">
        <v>14.4</v>
      </c>
    </row>
    <row r="27" spans="1:7">
      <c r="A27" s="91" t="s">
        <v>162</v>
      </c>
      <c r="B27" s="92">
        <v>904</v>
      </c>
      <c r="C27" s="176">
        <v>7</v>
      </c>
      <c r="D27" s="176">
        <v>3</v>
      </c>
      <c r="E27" s="177" t="s">
        <v>275</v>
      </c>
      <c r="F27" s="178" t="s">
        <v>163</v>
      </c>
      <c r="G27" s="64">
        <v>14.4</v>
      </c>
    </row>
    <row r="28" spans="1:7">
      <c r="A28" s="91" t="s">
        <v>160</v>
      </c>
      <c r="B28" s="92">
        <v>904</v>
      </c>
      <c r="C28" s="176">
        <v>7</v>
      </c>
      <c r="D28" s="176">
        <v>3</v>
      </c>
      <c r="E28" s="177" t="s">
        <v>276</v>
      </c>
      <c r="F28" s="178" t="s">
        <v>145</v>
      </c>
      <c r="G28" s="64">
        <v>7442.7</v>
      </c>
    </row>
    <row r="29" spans="1:7" ht="63.75" customHeight="1">
      <c r="A29" s="91" t="s">
        <v>168</v>
      </c>
      <c r="B29" s="92">
        <v>904</v>
      </c>
      <c r="C29" s="176">
        <v>7</v>
      </c>
      <c r="D29" s="176">
        <v>3</v>
      </c>
      <c r="E29" s="177" t="s">
        <v>276</v>
      </c>
      <c r="F29" s="178" t="s">
        <v>169</v>
      </c>
      <c r="G29" s="64">
        <v>6948.7</v>
      </c>
    </row>
    <row r="30" spans="1:7" ht="31.2">
      <c r="A30" s="91" t="s">
        <v>152</v>
      </c>
      <c r="B30" s="92">
        <v>904</v>
      </c>
      <c r="C30" s="176">
        <v>7</v>
      </c>
      <c r="D30" s="176">
        <v>3</v>
      </c>
      <c r="E30" s="177" t="s">
        <v>276</v>
      </c>
      <c r="F30" s="178" t="s">
        <v>153</v>
      </c>
      <c r="G30" s="64">
        <v>493.7</v>
      </c>
    </row>
    <row r="31" spans="1:7">
      <c r="A31" s="91" t="s">
        <v>164</v>
      </c>
      <c r="B31" s="92">
        <v>904</v>
      </c>
      <c r="C31" s="176">
        <v>7</v>
      </c>
      <c r="D31" s="176">
        <v>3</v>
      </c>
      <c r="E31" s="177" t="s">
        <v>276</v>
      </c>
      <c r="F31" s="178" t="s">
        <v>165</v>
      </c>
      <c r="G31" s="64">
        <v>0.3</v>
      </c>
    </row>
    <row r="32" spans="1:7" ht="141.75" customHeight="1">
      <c r="A32" s="91" t="s">
        <v>210</v>
      </c>
      <c r="B32" s="92">
        <v>904</v>
      </c>
      <c r="C32" s="176">
        <v>7</v>
      </c>
      <c r="D32" s="176">
        <v>3</v>
      </c>
      <c r="E32" s="177" t="s">
        <v>277</v>
      </c>
      <c r="F32" s="178" t="s">
        <v>145</v>
      </c>
      <c r="G32" s="64">
        <v>1595</v>
      </c>
    </row>
    <row r="33" spans="1:7" ht="63.75" customHeight="1">
      <c r="A33" s="91" t="s">
        <v>168</v>
      </c>
      <c r="B33" s="92">
        <v>904</v>
      </c>
      <c r="C33" s="176">
        <v>7</v>
      </c>
      <c r="D33" s="176">
        <v>3</v>
      </c>
      <c r="E33" s="177" t="s">
        <v>277</v>
      </c>
      <c r="F33" s="178" t="s">
        <v>169</v>
      </c>
      <c r="G33" s="64">
        <v>1595</v>
      </c>
    </row>
    <row r="34" spans="1:7" ht="31.2">
      <c r="A34" s="91" t="s">
        <v>172</v>
      </c>
      <c r="B34" s="92">
        <v>904</v>
      </c>
      <c r="C34" s="176">
        <v>7</v>
      </c>
      <c r="D34" s="176">
        <v>3</v>
      </c>
      <c r="E34" s="177" t="s">
        <v>278</v>
      </c>
      <c r="F34" s="178" t="s">
        <v>145</v>
      </c>
      <c r="G34" s="64">
        <v>1485</v>
      </c>
    </row>
    <row r="35" spans="1:7" ht="31.2">
      <c r="A35" s="91" t="s">
        <v>152</v>
      </c>
      <c r="B35" s="92">
        <v>904</v>
      </c>
      <c r="C35" s="176">
        <v>7</v>
      </c>
      <c r="D35" s="176">
        <v>3</v>
      </c>
      <c r="E35" s="177" t="s">
        <v>278</v>
      </c>
      <c r="F35" s="178" t="s">
        <v>153</v>
      </c>
      <c r="G35" s="64">
        <v>1485</v>
      </c>
    </row>
    <row r="36" spans="1:7" ht="31.2">
      <c r="A36" s="91" t="s">
        <v>159</v>
      </c>
      <c r="B36" s="92">
        <v>904</v>
      </c>
      <c r="C36" s="176">
        <v>7</v>
      </c>
      <c r="D36" s="176">
        <v>5</v>
      </c>
      <c r="E36" s="177" t="s">
        <v>145</v>
      </c>
      <c r="F36" s="178" t="s">
        <v>145</v>
      </c>
      <c r="G36" s="64">
        <v>10</v>
      </c>
    </row>
    <row r="37" spans="1:7" ht="46.8">
      <c r="A37" s="91" t="s">
        <v>242</v>
      </c>
      <c r="B37" s="92">
        <v>904</v>
      </c>
      <c r="C37" s="176">
        <v>7</v>
      </c>
      <c r="D37" s="176">
        <v>5</v>
      </c>
      <c r="E37" s="177" t="s">
        <v>243</v>
      </c>
      <c r="F37" s="178" t="s">
        <v>145</v>
      </c>
      <c r="G37" s="64">
        <v>10</v>
      </c>
    </row>
    <row r="38" spans="1:7" ht="46.8">
      <c r="A38" s="91" t="s">
        <v>244</v>
      </c>
      <c r="B38" s="92">
        <v>904</v>
      </c>
      <c r="C38" s="176">
        <v>7</v>
      </c>
      <c r="D38" s="176">
        <v>5</v>
      </c>
      <c r="E38" s="177" t="s">
        <v>245</v>
      </c>
      <c r="F38" s="178" t="s">
        <v>145</v>
      </c>
      <c r="G38" s="64">
        <v>10</v>
      </c>
    </row>
    <row r="39" spans="1:7">
      <c r="A39" s="91" t="s">
        <v>246</v>
      </c>
      <c r="B39" s="92">
        <v>904</v>
      </c>
      <c r="C39" s="176">
        <v>7</v>
      </c>
      <c r="D39" s="176">
        <v>5</v>
      </c>
      <c r="E39" s="177" t="s">
        <v>247</v>
      </c>
      <c r="F39" s="178" t="s">
        <v>145</v>
      </c>
      <c r="G39" s="64">
        <v>10</v>
      </c>
    </row>
    <row r="40" spans="1:7" ht="31.2">
      <c r="A40" s="91" t="s">
        <v>157</v>
      </c>
      <c r="B40" s="92">
        <v>904</v>
      </c>
      <c r="C40" s="176">
        <v>7</v>
      </c>
      <c r="D40" s="176">
        <v>5</v>
      </c>
      <c r="E40" s="177" t="s">
        <v>248</v>
      </c>
      <c r="F40" s="178" t="s">
        <v>145</v>
      </c>
      <c r="G40" s="64">
        <v>10</v>
      </c>
    </row>
    <row r="41" spans="1:7" ht="31.2">
      <c r="A41" s="91" t="s">
        <v>152</v>
      </c>
      <c r="B41" s="92">
        <v>904</v>
      </c>
      <c r="C41" s="176">
        <v>7</v>
      </c>
      <c r="D41" s="176">
        <v>5</v>
      </c>
      <c r="E41" s="177" t="s">
        <v>248</v>
      </c>
      <c r="F41" s="178" t="s">
        <v>153</v>
      </c>
      <c r="G41" s="64">
        <v>10</v>
      </c>
    </row>
    <row r="42" spans="1:7">
      <c r="A42" s="91" t="s">
        <v>649</v>
      </c>
      <c r="B42" s="92">
        <v>904</v>
      </c>
      <c r="C42" s="176">
        <v>8</v>
      </c>
      <c r="D42" s="176"/>
      <c r="E42" s="177" t="s">
        <v>145</v>
      </c>
      <c r="F42" s="178" t="s">
        <v>145</v>
      </c>
      <c r="G42" s="64">
        <v>42461.1</v>
      </c>
    </row>
    <row r="43" spans="1:7">
      <c r="A43" s="91" t="s">
        <v>250</v>
      </c>
      <c r="B43" s="92">
        <v>904</v>
      </c>
      <c r="C43" s="176">
        <v>8</v>
      </c>
      <c r="D43" s="176">
        <v>1</v>
      </c>
      <c r="E43" s="177" t="s">
        <v>145</v>
      </c>
      <c r="F43" s="178" t="s">
        <v>145</v>
      </c>
      <c r="G43" s="64">
        <v>40860.400000000001</v>
      </c>
    </row>
    <row r="44" spans="1:7" ht="46.8">
      <c r="A44" s="91" t="s">
        <v>242</v>
      </c>
      <c r="B44" s="92">
        <v>904</v>
      </c>
      <c r="C44" s="176">
        <v>8</v>
      </c>
      <c r="D44" s="176">
        <v>1</v>
      </c>
      <c r="E44" s="177" t="s">
        <v>243</v>
      </c>
      <c r="F44" s="178" t="s">
        <v>145</v>
      </c>
      <c r="G44" s="64">
        <v>40265.4</v>
      </c>
    </row>
    <row r="45" spans="1:7" ht="46.8">
      <c r="A45" s="91" t="s">
        <v>244</v>
      </c>
      <c r="B45" s="92">
        <v>904</v>
      </c>
      <c r="C45" s="176">
        <v>8</v>
      </c>
      <c r="D45" s="176">
        <v>1</v>
      </c>
      <c r="E45" s="177" t="s">
        <v>245</v>
      </c>
      <c r="F45" s="178" t="s">
        <v>145</v>
      </c>
      <c r="G45" s="64">
        <v>40265.4</v>
      </c>
    </row>
    <row r="46" spans="1:7">
      <c r="A46" s="91" t="s">
        <v>246</v>
      </c>
      <c r="B46" s="92">
        <v>904</v>
      </c>
      <c r="C46" s="176">
        <v>8</v>
      </c>
      <c r="D46" s="176">
        <v>1</v>
      </c>
      <c r="E46" s="177" t="s">
        <v>247</v>
      </c>
      <c r="F46" s="178" t="s">
        <v>145</v>
      </c>
      <c r="G46" s="64">
        <v>2580.4</v>
      </c>
    </row>
    <row r="47" spans="1:7">
      <c r="A47" s="91" t="s">
        <v>160</v>
      </c>
      <c r="B47" s="92">
        <v>904</v>
      </c>
      <c r="C47" s="176">
        <v>8</v>
      </c>
      <c r="D47" s="176">
        <v>1</v>
      </c>
      <c r="E47" s="177" t="s">
        <v>249</v>
      </c>
      <c r="F47" s="178" t="s">
        <v>145</v>
      </c>
      <c r="G47" s="64">
        <v>2056.9</v>
      </c>
    </row>
    <row r="48" spans="1:7" ht="63.75" customHeight="1">
      <c r="A48" s="91" t="s">
        <v>168</v>
      </c>
      <c r="B48" s="92">
        <v>904</v>
      </c>
      <c r="C48" s="176">
        <v>8</v>
      </c>
      <c r="D48" s="176">
        <v>1</v>
      </c>
      <c r="E48" s="177" t="s">
        <v>249</v>
      </c>
      <c r="F48" s="178" t="s">
        <v>169</v>
      </c>
      <c r="G48" s="64">
        <v>1713.4</v>
      </c>
    </row>
    <row r="49" spans="1:7" ht="31.2">
      <c r="A49" s="91" t="s">
        <v>152</v>
      </c>
      <c r="B49" s="92">
        <v>904</v>
      </c>
      <c r="C49" s="176">
        <v>8</v>
      </c>
      <c r="D49" s="176">
        <v>1</v>
      </c>
      <c r="E49" s="177" t="s">
        <v>249</v>
      </c>
      <c r="F49" s="178" t="s">
        <v>153</v>
      </c>
      <c r="G49" s="64">
        <v>334.8</v>
      </c>
    </row>
    <row r="50" spans="1:7">
      <c r="A50" s="91" t="s">
        <v>164</v>
      </c>
      <c r="B50" s="92">
        <v>904</v>
      </c>
      <c r="C50" s="176">
        <v>8</v>
      </c>
      <c r="D50" s="176">
        <v>1</v>
      </c>
      <c r="E50" s="177" t="s">
        <v>249</v>
      </c>
      <c r="F50" s="178" t="s">
        <v>165</v>
      </c>
      <c r="G50" s="64">
        <v>8.6999999999999993</v>
      </c>
    </row>
    <row r="51" spans="1:7" ht="141" customHeight="1">
      <c r="A51" s="91" t="s">
        <v>210</v>
      </c>
      <c r="B51" s="92">
        <v>904</v>
      </c>
      <c r="C51" s="176">
        <v>8</v>
      </c>
      <c r="D51" s="176">
        <v>1</v>
      </c>
      <c r="E51" s="177" t="s">
        <v>251</v>
      </c>
      <c r="F51" s="178" t="s">
        <v>145</v>
      </c>
      <c r="G51" s="64">
        <v>472</v>
      </c>
    </row>
    <row r="52" spans="1:7" ht="63.75" customHeight="1">
      <c r="A52" s="91" t="s">
        <v>168</v>
      </c>
      <c r="B52" s="92">
        <v>904</v>
      </c>
      <c r="C52" s="176">
        <v>8</v>
      </c>
      <c r="D52" s="176">
        <v>1</v>
      </c>
      <c r="E52" s="177" t="s">
        <v>251</v>
      </c>
      <c r="F52" s="178" t="s">
        <v>169</v>
      </c>
      <c r="G52" s="64">
        <v>472</v>
      </c>
    </row>
    <row r="53" spans="1:7" ht="31.2">
      <c r="A53" s="91" t="s">
        <v>172</v>
      </c>
      <c r="B53" s="92">
        <v>904</v>
      </c>
      <c r="C53" s="176">
        <v>8</v>
      </c>
      <c r="D53" s="176">
        <v>1</v>
      </c>
      <c r="E53" s="177" t="s">
        <v>252</v>
      </c>
      <c r="F53" s="178" t="s">
        <v>145</v>
      </c>
      <c r="G53" s="64">
        <v>51.5</v>
      </c>
    </row>
    <row r="54" spans="1:7" ht="31.2">
      <c r="A54" s="91" t="s">
        <v>152</v>
      </c>
      <c r="B54" s="92">
        <v>904</v>
      </c>
      <c r="C54" s="176">
        <v>8</v>
      </c>
      <c r="D54" s="176">
        <v>1</v>
      </c>
      <c r="E54" s="177" t="s">
        <v>252</v>
      </c>
      <c r="F54" s="178" t="s">
        <v>153</v>
      </c>
      <c r="G54" s="64">
        <v>51.5</v>
      </c>
    </row>
    <row r="55" spans="1:7" ht="31.2">
      <c r="A55" s="91" t="s">
        <v>253</v>
      </c>
      <c r="B55" s="92">
        <v>904</v>
      </c>
      <c r="C55" s="176">
        <v>8</v>
      </c>
      <c r="D55" s="176">
        <v>1</v>
      </c>
      <c r="E55" s="177" t="s">
        <v>254</v>
      </c>
      <c r="F55" s="178" t="s">
        <v>145</v>
      </c>
      <c r="G55" s="64">
        <v>24596.5</v>
      </c>
    </row>
    <row r="56" spans="1:7">
      <c r="A56" s="91" t="s">
        <v>178</v>
      </c>
      <c r="B56" s="92">
        <v>904</v>
      </c>
      <c r="C56" s="176">
        <v>8</v>
      </c>
      <c r="D56" s="176">
        <v>1</v>
      </c>
      <c r="E56" s="177" t="s">
        <v>255</v>
      </c>
      <c r="F56" s="178" t="s">
        <v>145</v>
      </c>
      <c r="G56" s="64">
        <v>262</v>
      </c>
    </row>
    <row r="57" spans="1:7" ht="31.2">
      <c r="A57" s="91" t="s">
        <v>152</v>
      </c>
      <c r="B57" s="92">
        <v>904</v>
      </c>
      <c r="C57" s="176">
        <v>8</v>
      </c>
      <c r="D57" s="176">
        <v>1</v>
      </c>
      <c r="E57" s="177" t="s">
        <v>255</v>
      </c>
      <c r="F57" s="178" t="s">
        <v>153</v>
      </c>
      <c r="G57" s="64">
        <v>262</v>
      </c>
    </row>
    <row r="58" spans="1:7">
      <c r="A58" s="91" t="s">
        <v>160</v>
      </c>
      <c r="B58" s="92">
        <v>904</v>
      </c>
      <c r="C58" s="176">
        <v>8</v>
      </c>
      <c r="D58" s="176">
        <v>1</v>
      </c>
      <c r="E58" s="177" t="s">
        <v>256</v>
      </c>
      <c r="F58" s="178" t="s">
        <v>145</v>
      </c>
      <c r="G58" s="64">
        <v>17662</v>
      </c>
    </row>
    <row r="59" spans="1:7" ht="63.75" customHeight="1">
      <c r="A59" s="91" t="s">
        <v>168</v>
      </c>
      <c r="B59" s="92">
        <v>904</v>
      </c>
      <c r="C59" s="176">
        <v>8</v>
      </c>
      <c r="D59" s="176">
        <v>1</v>
      </c>
      <c r="E59" s="177" t="s">
        <v>256</v>
      </c>
      <c r="F59" s="178" t="s">
        <v>169</v>
      </c>
      <c r="G59" s="64">
        <v>14703</v>
      </c>
    </row>
    <row r="60" spans="1:7" ht="31.2">
      <c r="A60" s="91" t="s">
        <v>152</v>
      </c>
      <c r="B60" s="92">
        <v>904</v>
      </c>
      <c r="C60" s="176">
        <v>8</v>
      </c>
      <c r="D60" s="176">
        <v>1</v>
      </c>
      <c r="E60" s="177" t="s">
        <v>256</v>
      </c>
      <c r="F60" s="178" t="s">
        <v>153</v>
      </c>
      <c r="G60" s="64">
        <v>2936.5</v>
      </c>
    </row>
    <row r="61" spans="1:7">
      <c r="A61" s="91" t="s">
        <v>164</v>
      </c>
      <c r="B61" s="92">
        <v>904</v>
      </c>
      <c r="C61" s="176">
        <v>8</v>
      </c>
      <c r="D61" s="176">
        <v>1</v>
      </c>
      <c r="E61" s="177" t="s">
        <v>256</v>
      </c>
      <c r="F61" s="178" t="s">
        <v>165</v>
      </c>
      <c r="G61" s="64">
        <v>22.5</v>
      </c>
    </row>
    <row r="62" spans="1:7" ht="140.25" customHeight="1">
      <c r="A62" s="91" t="s">
        <v>210</v>
      </c>
      <c r="B62" s="92">
        <v>904</v>
      </c>
      <c r="C62" s="176">
        <v>8</v>
      </c>
      <c r="D62" s="176">
        <v>1</v>
      </c>
      <c r="E62" s="177" t="s">
        <v>257</v>
      </c>
      <c r="F62" s="178" t="s">
        <v>145</v>
      </c>
      <c r="G62" s="64">
        <v>3976</v>
      </c>
    </row>
    <row r="63" spans="1:7" ht="63.75" customHeight="1">
      <c r="A63" s="91" t="s">
        <v>168</v>
      </c>
      <c r="B63" s="92">
        <v>904</v>
      </c>
      <c r="C63" s="176">
        <v>8</v>
      </c>
      <c r="D63" s="176">
        <v>1</v>
      </c>
      <c r="E63" s="177" t="s">
        <v>257</v>
      </c>
      <c r="F63" s="178" t="s">
        <v>169</v>
      </c>
      <c r="G63" s="64">
        <v>3976</v>
      </c>
    </row>
    <row r="64" spans="1:7" ht="31.2">
      <c r="A64" s="91" t="s">
        <v>258</v>
      </c>
      <c r="B64" s="92">
        <v>904</v>
      </c>
      <c r="C64" s="176">
        <v>8</v>
      </c>
      <c r="D64" s="176">
        <v>1</v>
      </c>
      <c r="E64" s="177" t="s">
        <v>259</v>
      </c>
      <c r="F64" s="178" t="s">
        <v>145</v>
      </c>
      <c r="G64" s="64">
        <v>100</v>
      </c>
    </row>
    <row r="65" spans="1:7" ht="31.2">
      <c r="A65" s="91" t="s">
        <v>152</v>
      </c>
      <c r="B65" s="92">
        <v>904</v>
      </c>
      <c r="C65" s="176">
        <v>8</v>
      </c>
      <c r="D65" s="176">
        <v>1</v>
      </c>
      <c r="E65" s="177" t="s">
        <v>259</v>
      </c>
      <c r="F65" s="178" t="s">
        <v>153</v>
      </c>
      <c r="G65" s="64">
        <v>100</v>
      </c>
    </row>
    <row r="66" spans="1:7" ht="62.4">
      <c r="A66" s="91" t="s">
        <v>260</v>
      </c>
      <c r="B66" s="92">
        <v>904</v>
      </c>
      <c r="C66" s="176">
        <v>8</v>
      </c>
      <c r="D66" s="176">
        <v>1</v>
      </c>
      <c r="E66" s="177" t="s">
        <v>261</v>
      </c>
      <c r="F66" s="178" t="s">
        <v>145</v>
      </c>
      <c r="G66" s="64">
        <v>158.9</v>
      </c>
    </row>
    <row r="67" spans="1:7" ht="31.2">
      <c r="A67" s="91" t="s">
        <v>152</v>
      </c>
      <c r="B67" s="92">
        <v>904</v>
      </c>
      <c r="C67" s="176">
        <v>8</v>
      </c>
      <c r="D67" s="176">
        <v>1</v>
      </c>
      <c r="E67" s="177" t="s">
        <v>261</v>
      </c>
      <c r="F67" s="178" t="s">
        <v>153</v>
      </c>
      <c r="G67" s="64">
        <v>158.9</v>
      </c>
    </row>
    <row r="68" spans="1:7" ht="78.75" customHeight="1">
      <c r="A68" s="91" t="s">
        <v>262</v>
      </c>
      <c r="B68" s="92">
        <v>904</v>
      </c>
      <c r="C68" s="176">
        <v>8</v>
      </c>
      <c r="D68" s="176">
        <v>1</v>
      </c>
      <c r="E68" s="177" t="s">
        <v>263</v>
      </c>
      <c r="F68" s="178" t="s">
        <v>145</v>
      </c>
      <c r="G68" s="64">
        <v>1347.3</v>
      </c>
    </row>
    <row r="69" spans="1:7" ht="31.2">
      <c r="A69" s="91" t="s">
        <v>152</v>
      </c>
      <c r="B69" s="92">
        <v>904</v>
      </c>
      <c r="C69" s="176">
        <v>8</v>
      </c>
      <c r="D69" s="176">
        <v>1</v>
      </c>
      <c r="E69" s="177" t="s">
        <v>263</v>
      </c>
      <c r="F69" s="178" t="s">
        <v>153</v>
      </c>
      <c r="G69" s="64">
        <v>1347.3</v>
      </c>
    </row>
    <row r="70" spans="1:7" ht="31.2">
      <c r="A70" s="91" t="s">
        <v>172</v>
      </c>
      <c r="B70" s="92">
        <v>904</v>
      </c>
      <c r="C70" s="176">
        <v>8</v>
      </c>
      <c r="D70" s="176">
        <v>1</v>
      </c>
      <c r="E70" s="177" t="s">
        <v>264</v>
      </c>
      <c r="F70" s="178" t="s">
        <v>145</v>
      </c>
      <c r="G70" s="64">
        <v>1090.3</v>
      </c>
    </row>
    <row r="71" spans="1:7" ht="31.2">
      <c r="A71" s="91" t="s">
        <v>152</v>
      </c>
      <c r="B71" s="92">
        <v>904</v>
      </c>
      <c r="C71" s="176">
        <v>8</v>
      </c>
      <c r="D71" s="176">
        <v>1</v>
      </c>
      <c r="E71" s="177" t="s">
        <v>264</v>
      </c>
      <c r="F71" s="178" t="s">
        <v>153</v>
      </c>
      <c r="G71" s="64">
        <v>1090.3</v>
      </c>
    </row>
    <row r="72" spans="1:7" ht="31.2">
      <c r="A72" s="91" t="s">
        <v>265</v>
      </c>
      <c r="B72" s="92">
        <v>904</v>
      </c>
      <c r="C72" s="176">
        <v>8</v>
      </c>
      <c r="D72" s="176">
        <v>1</v>
      </c>
      <c r="E72" s="177" t="s">
        <v>266</v>
      </c>
      <c r="F72" s="178" t="s">
        <v>145</v>
      </c>
      <c r="G72" s="64">
        <v>13088.5</v>
      </c>
    </row>
    <row r="73" spans="1:7" ht="46.8">
      <c r="A73" s="91" t="s">
        <v>267</v>
      </c>
      <c r="B73" s="92">
        <v>904</v>
      </c>
      <c r="C73" s="176">
        <v>8</v>
      </c>
      <c r="D73" s="176">
        <v>1</v>
      </c>
      <c r="E73" s="177" t="s">
        <v>268</v>
      </c>
      <c r="F73" s="178" t="s">
        <v>145</v>
      </c>
      <c r="G73" s="64">
        <v>822</v>
      </c>
    </row>
    <row r="74" spans="1:7" ht="31.2">
      <c r="A74" s="91" t="s">
        <v>152</v>
      </c>
      <c r="B74" s="92">
        <v>904</v>
      </c>
      <c r="C74" s="176">
        <v>8</v>
      </c>
      <c r="D74" s="176">
        <v>1</v>
      </c>
      <c r="E74" s="177" t="s">
        <v>268</v>
      </c>
      <c r="F74" s="178" t="s">
        <v>153</v>
      </c>
      <c r="G74" s="64">
        <v>822</v>
      </c>
    </row>
    <row r="75" spans="1:7">
      <c r="A75" s="91" t="s">
        <v>160</v>
      </c>
      <c r="B75" s="92">
        <v>904</v>
      </c>
      <c r="C75" s="176">
        <v>8</v>
      </c>
      <c r="D75" s="176">
        <v>1</v>
      </c>
      <c r="E75" s="177" t="s">
        <v>269</v>
      </c>
      <c r="F75" s="178" t="s">
        <v>145</v>
      </c>
      <c r="G75" s="64">
        <v>9989</v>
      </c>
    </row>
    <row r="76" spans="1:7" ht="63.75" customHeight="1">
      <c r="A76" s="91" t="s">
        <v>168</v>
      </c>
      <c r="B76" s="92">
        <v>904</v>
      </c>
      <c r="C76" s="176">
        <v>8</v>
      </c>
      <c r="D76" s="176">
        <v>1</v>
      </c>
      <c r="E76" s="177" t="s">
        <v>269</v>
      </c>
      <c r="F76" s="178" t="s">
        <v>169</v>
      </c>
      <c r="G76" s="64">
        <v>8645.6</v>
      </c>
    </row>
    <row r="77" spans="1:7" ht="31.2">
      <c r="A77" s="91" t="s">
        <v>152</v>
      </c>
      <c r="B77" s="92">
        <v>904</v>
      </c>
      <c r="C77" s="176">
        <v>8</v>
      </c>
      <c r="D77" s="176">
        <v>1</v>
      </c>
      <c r="E77" s="177" t="s">
        <v>269</v>
      </c>
      <c r="F77" s="178" t="s">
        <v>153</v>
      </c>
      <c r="G77" s="64">
        <v>1311.9</v>
      </c>
    </row>
    <row r="78" spans="1:7">
      <c r="A78" s="91" t="s">
        <v>164</v>
      </c>
      <c r="B78" s="92">
        <v>904</v>
      </c>
      <c r="C78" s="176">
        <v>8</v>
      </c>
      <c r="D78" s="176">
        <v>1</v>
      </c>
      <c r="E78" s="177" t="s">
        <v>269</v>
      </c>
      <c r="F78" s="178" t="s">
        <v>165</v>
      </c>
      <c r="G78" s="64">
        <v>31.5</v>
      </c>
    </row>
    <row r="79" spans="1:7" ht="141" customHeight="1">
      <c r="A79" s="91" t="s">
        <v>210</v>
      </c>
      <c r="B79" s="92">
        <v>904</v>
      </c>
      <c r="C79" s="176">
        <v>8</v>
      </c>
      <c r="D79" s="176">
        <v>1</v>
      </c>
      <c r="E79" s="177" t="s">
        <v>270</v>
      </c>
      <c r="F79" s="178" t="s">
        <v>145</v>
      </c>
      <c r="G79" s="64">
        <v>2096</v>
      </c>
    </row>
    <row r="80" spans="1:7" ht="63.75" customHeight="1">
      <c r="A80" s="91" t="s">
        <v>168</v>
      </c>
      <c r="B80" s="92">
        <v>904</v>
      </c>
      <c r="C80" s="176">
        <v>8</v>
      </c>
      <c r="D80" s="176">
        <v>1</v>
      </c>
      <c r="E80" s="177" t="s">
        <v>270</v>
      </c>
      <c r="F80" s="178" t="s">
        <v>169</v>
      </c>
      <c r="G80" s="64">
        <v>2096</v>
      </c>
    </row>
    <row r="81" spans="1:7" ht="31.2">
      <c r="A81" s="91" t="s">
        <v>172</v>
      </c>
      <c r="B81" s="92">
        <v>904</v>
      </c>
      <c r="C81" s="176">
        <v>8</v>
      </c>
      <c r="D81" s="176">
        <v>1</v>
      </c>
      <c r="E81" s="177" t="s">
        <v>271</v>
      </c>
      <c r="F81" s="178" t="s">
        <v>145</v>
      </c>
      <c r="G81" s="64">
        <v>181.5</v>
      </c>
    </row>
    <row r="82" spans="1:7" ht="31.2">
      <c r="A82" s="91" t="s">
        <v>152</v>
      </c>
      <c r="B82" s="92">
        <v>904</v>
      </c>
      <c r="C82" s="176">
        <v>8</v>
      </c>
      <c r="D82" s="176">
        <v>1</v>
      </c>
      <c r="E82" s="177" t="s">
        <v>271</v>
      </c>
      <c r="F82" s="178" t="s">
        <v>153</v>
      </c>
      <c r="G82" s="64">
        <v>181.5</v>
      </c>
    </row>
    <row r="83" spans="1:7" ht="46.8">
      <c r="A83" s="91" t="s">
        <v>287</v>
      </c>
      <c r="B83" s="92">
        <v>904</v>
      </c>
      <c r="C83" s="176">
        <v>8</v>
      </c>
      <c r="D83" s="176">
        <v>1</v>
      </c>
      <c r="E83" s="177" t="s">
        <v>288</v>
      </c>
      <c r="F83" s="178" t="s">
        <v>145</v>
      </c>
      <c r="G83" s="64">
        <v>385</v>
      </c>
    </row>
    <row r="84" spans="1:7" ht="46.5" customHeight="1">
      <c r="A84" s="91" t="s">
        <v>310</v>
      </c>
      <c r="B84" s="92">
        <v>904</v>
      </c>
      <c r="C84" s="176">
        <v>8</v>
      </c>
      <c r="D84" s="176">
        <v>1</v>
      </c>
      <c r="E84" s="177" t="s">
        <v>311</v>
      </c>
      <c r="F84" s="178" t="s">
        <v>145</v>
      </c>
      <c r="G84" s="64">
        <v>385</v>
      </c>
    </row>
    <row r="85" spans="1:7" ht="46.8">
      <c r="A85" s="91" t="s">
        <v>312</v>
      </c>
      <c r="B85" s="92">
        <v>904</v>
      </c>
      <c r="C85" s="176">
        <v>8</v>
      </c>
      <c r="D85" s="176">
        <v>1</v>
      </c>
      <c r="E85" s="177" t="s">
        <v>313</v>
      </c>
      <c r="F85" s="178" t="s">
        <v>145</v>
      </c>
      <c r="G85" s="64">
        <v>385</v>
      </c>
    </row>
    <row r="86" spans="1:7" ht="62.4">
      <c r="A86" s="91" t="s">
        <v>229</v>
      </c>
      <c r="B86" s="92">
        <v>904</v>
      </c>
      <c r="C86" s="176">
        <v>8</v>
      </c>
      <c r="D86" s="176">
        <v>1</v>
      </c>
      <c r="E86" s="177" t="s">
        <v>314</v>
      </c>
      <c r="F86" s="178" t="s">
        <v>145</v>
      </c>
      <c r="G86" s="64">
        <v>385</v>
      </c>
    </row>
    <row r="87" spans="1:7" ht="31.2">
      <c r="A87" s="91" t="s">
        <v>152</v>
      </c>
      <c r="B87" s="92">
        <v>904</v>
      </c>
      <c r="C87" s="176">
        <v>8</v>
      </c>
      <c r="D87" s="176">
        <v>1</v>
      </c>
      <c r="E87" s="177" t="s">
        <v>314</v>
      </c>
      <c r="F87" s="178" t="s">
        <v>153</v>
      </c>
      <c r="G87" s="64">
        <v>385</v>
      </c>
    </row>
    <row r="88" spans="1:7" ht="46.8">
      <c r="A88" s="91" t="s">
        <v>567</v>
      </c>
      <c r="B88" s="92">
        <v>904</v>
      </c>
      <c r="C88" s="176">
        <v>8</v>
      </c>
      <c r="D88" s="176">
        <v>1</v>
      </c>
      <c r="E88" s="177" t="s">
        <v>568</v>
      </c>
      <c r="F88" s="178" t="s">
        <v>145</v>
      </c>
      <c r="G88" s="64">
        <v>210</v>
      </c>
    </row>
    <row r="89" spans="1:7" ht="46.8">
      <c r="A89" s="91" t="s">
        <v>569</v>
      </c>
      <c r="B89" s="92">
        <v>904</v>
      </c>
      <c r="C89" s="176">
        <v>8</v>
      </c>
      <c r="D89" s="176">
        <v>1</v>
      </c>
      <c r="E89" s="177" t="s">
        <v>570</v>
      </c>
      <c r="F89" s="178" t="s">
        <v>145</v>
      </c>
      <c r="G89" s="64">
        <v>210</v>
      </c>
    </row>
    <row r="90" spans="1:7" ht="62.4">
      <c r="A90" s="91" t="s">
        <v>571</v>
      </c>
      <c r="B90" s="92">
        <v>904</v>
      </c>
      <c r="C90" s="176">
        <v>8</v>
      </c>
      <c r="D90" s="176">
        <v>1</v>
      </c>
      <c r="E90" s="177" t="s">
        <v>572</v>
      </c>
      <c r="F90" s="178" t="s">
        <v>145</v>
      </c>
      <c r="G90" s="64">
        <v>210</v>
      </c>
    </row>
    <row r="91" spans="1:7" ht="31.5" customHeight="1">
      <c r="A91" s="91" t="s">
        <v>573</v>
      </c>
      <c r="B91" s="92">
        <v>904</v>
      </c>
      <c r="C91" s="176">
        <v>8</v>
      </c>
      <c r="D91" s="176">
        <v>1</v>
      </c>
      <c r="E91" s="177" t="s">
        <v>574</v>
      </c>
      <c r="F91" s="178" t="s">
        <v>145</v>
      </c>
      <c r="G91" s="64">
        <v>210</v>
      </c>
    </row>
    <row r="92" spans="1:7" ht="31.2">
      <c r="A92" s="91" t="s">
        <v>152</v>
      </c>
      <c r="B92" s="92">
        <v>904</v>
      </c>
      <c r="C92" s="176">
        <v>8</v>
      </c>
      <c r="D92" s="176">
        <v>1</v>
      </c>
      <c r="E92" s="177" t="s">
        <v>574</v>
      </c>
      <c r="F92" s="178" t="s">
        <v>153</v>
      </c>
      <c r="G92" s="64">
        <v>210</v>
      </c>
    </row>
    <row r="93" spans="1:7">
      <c r="A93" s="91" t="s">
        <v>285</v>
      </c>
      <c r="B93" s="92">
        <v>904</v>
      </c>
      <c r="C93" s="176">
        <v>8</v>
      </c>
      <c r="D93" s="176">
        <v>4</v>
      </c>
      <c r="E93" s="177" t="s">
        <v>145</v>
      </c>
      <c r="F93" s="178" t="s">
        <v>145</v>
      </c>
      <c r="G93" s="64">
        <v>1600.7</v>
      </c>
    </row>
    <row r="94" spans="1:7" ht="46.8">
      <c r="A94" s="91" t="s">
        <v>242</v>
      </c>
      <c r="B94" s="92">
        <v>904</v>
      </c>
      <c r="C94" s="176">
        <v>8</v>
      </c>
      <c r="D94" s="176">
        <v>4</v>
      </c>
      <c r="E94" s="177" t="s">
        <v>243</v>
      </c>
      <c r="F94" s="178" t="s">
        <v>145</v>
      </c>
      <c r="G94" s="64">
        <v>1600.7</v>
      </c>
    </row>
    <row r="95" spans="1:7" ht="46.8">
      <c r="A95" s="91" t="s">
        <v>279</v>
      </c>
      <c r="B95" s="92">
        <v>904</v>
      </c>
      <c r="C95" s="176">
        <v>8</v>
      </c>
      <c r="D95" s="176">
        <v>4</v>
      </c>
      <c r="E95" s="177" t="s">
        <v>280</v>
      </c>
      <c r="F95" s="178" t="s">
        <v>145</v>
      </c>
      <c r="G95" s="64">
        <v>1600.7</v>
      </c>
    </row>
    <row r="96" spans="1:7" ht="31.2">
      <c r="A96" s="91" t="s">
        <v>281</v>
      </c>
      <c r="B96" s="92">
        <v>904</v>
      </c>
      <c r="C96" s="176">
        <v>8</v>
      </c>
      <c r="D96" s="176">
        <v>4</v>
      </c>
      <c r="E96" s="177" t="s">
        <v>282</v>
      </c>
      <c r="F96" s="178" t="s">
        <v>145</v>
      </c>
      <c r="G96" s="64">
        <v>1600.7</v>
      </c>
    </row>
    <row r="97" spans="1:7">
      <c r="A97" s="91" t="s">
        <v>283</v>
      </c>
      <c r="B97" s="92">
        <v>904</v>
      </c>
      <c r="C97" s="176">
        <v>8</v>
      </c>
      <c r="D97" s="176">
        <v>4</v>
      </c>
      <c r="E97" s="177" t="s">
        <v>284</v>
      </c>
      <c r="F97" s="178" t="s">
        <v>145</v>
      </c>
      <c r="G97" s="64">
        <v>1260.7</v>
      </c>
    </row>
    <row r="98" spans="1:7" ht="63.75" customHeight="1">
      <c r="A98" s="91" t="s">
        <v>168</v>
      </c>
      <c r="B98" s="92">
        <v>904</v>
      </c>
      <c r="C98" s="176">
        <v>8</v>
      </c>
      <c r="D98" s="176">
        <v>4</v>
      </c>
      <c r="E98" s="177" t="s">
        <v>284</v>
      </c>
      <c r="F98" s="178" t="s">
        <v>169</v>
      </c>
      <c r="G98" s="64">
        <v>1243</v>
      </c>
    </row>
    <row r="99" spans="1:7" ht="31.2">
      <c r="A99" s="91" t="s">
        <v>152</v>
      </c>
      <c r="B99" s="92">
        <v>904</v>
      </c>
      <c r="C99" s="176">
        <v>8</v>
      </c>
      <c r="D99" s="176">
        <v>4</v>
      </c>
      <c r="E99" s="177" t="s">
        <v>284</v>
      </c>
      <c r="F99" s="178" t="s">
        <v>153</v>
      </c>
      <c r="G99" s="64">
        <v>17.7</v>
      </c>
    </row>
    <row r="100" spans="1:7" ht="141.75" customHeight="1">
      <c r="A100" s="91" t="s">
        <v>210</v>
      </c>
      <c r="B100" s="92">
        <v>904</v>
      </c>
      <c r="C100" s="176">
        <v>8</v>
      </c>
      <c r="D100" s="176">
        <v>4</v>
      </c>
      <c r="E100" s="177" t="s">
        <v>286</v>
      </c>
      <c r="F100" s="178" t="s">
        <v>145</v>
      </c>
      <c r="G100" s="64">
        <v>340</v>
      </c>
    </row>
    <row r="101" spans="1:7" ht="63.75" customHeight="1">
      <c r="A101" s="91" t="s">
        <v>168</v>
      </c>
      <c r="B101" s="92">
        <v>904</v>
      </c>
      <c r="C101" s="176">
        <v>8</v>
      </c>
      <c r="D101" s="176">
        <v>4</v>
      </c>
      <c r="E101" s="177" t="s">
        <v>286</v>
      </c>
      <c r="F101" s="178" t="s">
        <v>169</v>
      </c>
      <c r="G101" s="64">
        <v>340</v>
      </c>
    </row>
    <row r="102" spans="1:7" s="62" customFormat="1">
      <c r="A102" s="89" t="s">
        <v>659</v>
      </c>
      <c r="B102" s="90">
        <v>907</v>
      </c>
      <c r="C102" s="173"/>
      <c r="D102" s="173"/>
      <c r="E102" s="174" t="s">
        <v>145</v>
      </c>
      <c r="F102" s="175" t="s">
        <v>145</v>
      </c>
      <c r="G102" s="61">
        <v>887629.4</v>
      </c>
    </row>
    <row r="103" spans="1:7">
      <c r="A103" s="91" t="s">
        <v>648</v>
      </c>
      <c r="B103" s="92">
        <v>907</v>
      </c>
      <c r="C103" s="176">
        <v>7</v>
      </c>
      <c r="D103" s="176"/>
      <c r="E103" s="177" t="s">
        <v>145</v>
      </c>
      <c r="F103" s="178" t="s">
        <v>145</v>
      </c>
      <c r="G103" s="64">
        <v>869265.1</v>
      </c>
    </row>
    <row r="104" spans="1:7">
      <c r="A104" s="91" t="s">
        <v>154</v>
      </c>
      <c r="B104" s="92">
        <v>907</v>
      </c>
      <c r="C104" s="176">
        <v>7</v>
      </c>
      <c r="D104" s="176">
        <v>1</v>
      </c>
      <c r="E104" s="177" t="s">
        <v>145</v>
      </c>
      <c r="F104" s="178" t="s">
        <v>145</v>
      </c>
      <c r="G104" s="64">
        <v>256596.8</v>
      </c>
    </row>
    <row r="105" spans="1:7" ht="31.2">
      <c r="A105" s="91" t="s">
        <v>143</v>
      </c>
      <c r="B105" s="92">
        <v>907</v>
      </c>
      <c r="C105" s="176">
        <v>7</v>
      </c>
      <c r="D105" s="176">
        <v>1</v>
      </c>
      <c r="E105" s="177" t="s">
        <v>144</v>
      </c>
      <c r="F105" s="178" t="s">
        <v>145</v>
      </c>
      <c r="G105" s="64">
        <v>255987.20000000001</v>
      </c>
    </row>
    <row r="106" spans="1:7" ht="31.2">
      <c r="A106" s="91" t="s">
        <v>146</v>
      </c>
      <c r="B106" s="92">
        <v>907</v>
      </c>
      <c r="C106" s="176">
        <v>7</v>
      </c>
      <c r="D106" s="176">
        <v>1</v>
      </c>
      <c r="E106" s="177" t="s">
        <v>147</v>
      </c>
      <c r="F106" s="178" t="s">
        <v>145</v>
      </c>
      <c r="G106" s="64">
        <v>255987.20000000001</v>
      </c>
    </row>
    <row r="107" spans="1:7" ht="31.2">
      <c r="A107" s="91" t="s">
        <v>148</v>
      </c>
      <c r="B107" s="92">
        <v>907</v>
      </c>
      <c r="C107" s="176">
        <v>7</v>
      </c>
      <c r="D107" s="176">
        <v>1</v>
      </c>
      <c r="E107" s="177" t="s">
        <v>149</v>
      </c>
      <c r="F107" s="178" t="s">
        <v>145</v>
      </c>
      <c r="G107" s="64">
        <v>255987.20000000001</v>
      </c>
    </row>
    <row r="108" spans="1:7" ht="31.2">
      <c r="A108" s="91" t="s">
        <v>150</v>
      </c>
      <c r="B108" s="92">
        <v>907</v>
      </c>
      <c r="C108" s="176">
        <v>7</v>
      </c>
      <c r="D108" s="176">
        <v>1</v>
      </c>
      <c r="E108" s="177" t="s">
        <v>151</v>
      </c>
      <c r="F108" s="178" t="s">
        <v>145</v>
      </c>
      <c r="G108" s="64">
        <v>1454.4</v>
      </c>
    </row>
    <row r="109" spans="1:7" ht="31.2">
      <c r="A109" s="91" t="s">
        <v>152</v>
      </c>
      <c r="B109" s="92">
        <v>907</v>
      </c>
      <c r="C109" s="176">
        <v>7</v>
      </c>
      <c r="D109" s="176">
        <v>1</v>
      </c>
      <c r="E109" s="177" t="s">
        <v>151</v>
      </c>
      <c r="F109" s="178" t="s">
        <v>153</v>
      </c>
      <c r="G109" s="64">
        <v>1454.4</v>
      </c>
    </row>
    <row r="110" spans="1:7">
      <c r="A110" s="91" t="s">
        <v>155</v>
      </c>
      <c r="B110" s="92">
        <v>907</v>
      </c>
      <c r="C110" s="176">
        <v>7</v>
      </c>
      <c r="D110" s="176">
        <v>1</v>
      </c>
      <c r="E110" s="177" t="s">
        <v>156</v>
      </c>
      <c r="F110" s="178" t="s">
        <v>145</v>
      </c>
      <c r="G110" s="64">
        <v>91</v>
      </c>
    </row>
    <row r="111" spans="1:7" ht="31.2">
      <c r="A111" s="91" t="s">
        <v>152</v>
      </c>
      <c r="B111" s="92">
        <v>907</v>
      </c>
      <c r="C111" s="176">
        <v>7</v>
      </c>
      <c r="D111" s="176">
        <v>1</v>
      </c>
      <c r="E111" s="177" t="s">
        <v>156</v>
      </c>
      <c r="F111" s="178" t="s">
        <v>153</v>
      </c>
      <c r="G111" s="64">
        <v>91</v>
      </c>
    </row>
    <row r="112" spans="1:7">
      <c r="A112" s="91" t="s">
        <v>160</v>
      </c>
      <c r="B112" s="92">
        <v>907</v>
      </c>
      <c r="C112" s="176">
        <v>7</v>
      </c>
      <c r="D112" s="176">
        <v>1</v>
      </c>
      <c r="E112" s="177" t="s">
        <v>161</v>
      </c>
      <c r="F112" s="178" t="s">
        <v>145</v>
      </c>
      <c r="G112" s="64">
        <v>41827.199999999997</v>
      </c>
    </row>
    <row r="113" spans="1:7" ht="31.2">
      <c r="A113" s="91" t="s">
        <v>152</v>
      </c>
      <c r="B113" s="92">
        <v>907</v>
      </c>
      <c r="C113" s="176">
        <v>7</v>
      </c>
      <c r="D113" s="176">
        <v>1</v>
      </c>
      <c r="E113" s="177" t="s">
        <v>161</v>
      </c>
      <c r="F113" s="178" t="s">
        <v>153</v>
      </c>
      <c r="G113" s="64">
        <v>40884.6</v>
      </c>
    </row>
    <row r="114" spans="1:7">
      <c r="A114" s="91" t="s">
        <v>162</v>
      </c>
      <c r="B114" s="92">
        <v>907</v>
      </c>
      <c r="C114" s="176">
        <v>7</v>
      </c>
      <c r="D114" s="176">
        <v>1</v>
      </c>
      <c r="E114" s="177" t="s">
        <v>161</v>
      </c>
      <c r="F114" s="178" t="s">
        <v>163</v>
      </c>
      <c r="G114" s="64">
        <v>130</v>
      </c>
    </row>
    <row r="115" spans="1:7">
      <c r="A115" s="91" t="s">
        <v>164</v>
      </c>
      <c r="B115" s="92">
        <v>907</v>
      </c>
      <c r="C115" s="176">
        <v>7</v>
      </c>
      <c r="D115" s="176">
        <v>1</v>
      </c>
      <c r="E115" s="177" t="s">
        <v>161</v>
      </c>
      <c r="F115" s="178" t="s">
        <v>165</v>
      </c>
      <c r="G115" s="64">
        <v>812.6</v>
      </c>
    </row>
    <row r="116" spans="1:7" ht="62.4">
      <c r="A116" s="91" t="s">
        <v>166</v>
      </c>
      <c r="B116" s="92">
        <v>907</v>
      </c>
      <c r="C116" s="176">
        <v>7</v>
      </c>
      <c r="D116" s="176">
        <v>1</v>
      </c>
      <c r="E116" s="177" t="s">
        <v>167</v>
      </c>
      <c r="F116" s="178" t="s">
        <v>145</v>
      </c>
      <c r="G116" s="64">
        <v>210340.1</v>
      </c>
    </row>
    <row r="117" spans="1:7" ht="63.75" customHeight="1">
      <c r="A117" s="91" t="s">
        <v>168</v>
      </c>
      <c r="B117" s="92">
        <v>907</v>
      </c>
      <c r="C117" s="176">
        <v>7</v>
      </c>
      <c r="D117" s="176">
        <v>1</v>
      </c>
      <c r="E117" s="177" t="s">
        <v>167</v>
      </c>
      <c r="F117" s="178" t="s">
        <v>169</v>
      </c>
      <c r="G117" s="64">
        <v>209188.4</v>
      </c>
    </row>
    <row r="118" spans="1:7" ht="31.2">
      <c r="A118" s="91" t="s">
        <v>152</v>
      </c>
      <c r="B118" s="92">
        <v>907</v>
      </c>
      <c r="C118" s="176">
        <v>7</v>
      </c>
      <c r="D118" s="176">
        <v>1</v>
      </c>
      <c r="E118" s="177" t="s">
        <v>167</v>
      </c>
      <c r="F118" s="178" t="s">
        <v>153</v>
      </c>
      <c r="G118" s="64">
        <v>1151.7</v>
      </c>
    </row>
    <row r="119" spans="1:7" ht="62.4">
      <c r="A119" s="91" t="s">
        <v>170</v>
      </c>
      <c r="B119" s="92">
        <v>907</v>
      </c>
      <c r="C119" s="176">
        <v>7</v>
      </c>
      <c r="D119" s="176">
        <v>1</v>
      </c>
      <c r="E119" s="177" t="s">
        <v>171</v>
      </c>
      <c r="F119" s="178" t="s">
        <v>145</v>
      </c>
      <c r="G119" s="64">
        <v>744.7</v>
      </c>
    </row>
    <row r="120" spans="1:7" ht="31.2">
      <c r="A120" s="91" t="s">
        <v>152</v>
      </c>
      <c r="B120" s="92">
        <v>907</v>
      </c>
      <c r="C120" s="176">
        <v>7</v>
      </c>
      <c r="D120" s="176">
        <v>1</v>
      </c>
      <c r="E120" s="177" t="s">
        <v>171</v>
      </c>
      <c r="F120" s="178" t="s">
        <v>153</v>
      </c>
      <c r="G120" s="64">
        <v>744.7</v>
      </c>
    </row>
    <row r="121" spans="1:7" ht="31.2">
      <c r="A121" s="91" t="s">
        <v>172</v>
      </c>
      <c r="B121" s="92">
        <v>907</v>
      </c>
      <c r="C121" s="176">
        <v>7</v>
      </c>
      <c r="D121" s="176">
        <v>1</v>
      </c>
      <c r="E121" s="177" t="s">
        <v>173</v>
      </c>
      <c r="F121" s="178" t="s">
        <v>145</v>
      </c>
      <c r="G121" s="64">
        <v>1529.8</v>
      </c>
    </row>
    <row r="122" spans="1:7" ht="31.2">
      <c r="A122" s="91" t="s">
        <v>152</v>
      </c>
      <c r="B122" s="92">
        <v>907</v>
      </c>
      <c r="C122" s="176">
        <v>7</v>
      </c>
      <c r="D122" s="176">
        <v>1</v>
      </c>
      <c r="E122" s="177" t="s">
        <v>173</v>
      </c>
      <c r="F122" s="178" t="s">
        <v>153</v>
      </c>
      <c r="G122" s="64">
        <v>1529.8</v>
      </c>
    </row>
    <row r="123" spans="1:7" ht="46.8">
      <c r="A123" s="91" t="s">
        <v>287</v>
      </c>
      <c r="B123" s="92">
        <v>907</v>
      </c>
      <c r="C123" s="176">
        <v>7</v>
      </c>
      <c r="D123" s="176">
        <v>1</v>
      </c>
      <c r="E123" s="177" t="s">
        <v>288</v>
      </c>
      <c r="F123" s="178" t="s">
        <v>145</v>
      </c>
      <c r="G123" s="64">
        <v>609.6</v>
      </c>
    </row>
    <row r="124" spans="1:7" ht="47.25" customHeight="1">
      <c r="A124" s="91" t="s">
        <v>310</v>
      </c>
      <c r="B124" s="92">
        <v>907</v>
      </c>
      <c r="C124" s="176">
        <v>7</v>
      </c>
      <c r="D124" s="176">
        <v>1</v>
      </c>
      <c r="E124" s="177" t="s">
        <v>311</v>
      </c>
      <c r="F124" s="178" t="s">
        <v>145</v>
      </c>
      <c r="G124" s="64">
        <v>609.6</v>
      </c>
    </row>
    <row r="125" spans="1:7" ht="46.8">
      <c r="A125" s="91" t="s">
        <v>312</v>
      </c>
      <c r="B125" s="92">
        <v>907</v>
      </c>
      <c r="C125" s="176">
        <v>7</v>
      </c>
      <c r="D125" s="176">
        <v>1</v>
      </c>
      <c r="E125" s="177" t="s">
        <v>313</v>
      </c>
      <c r="F125" s="178" t="s">
        <v>145</v>
      </c>
      <c r="G125" s="64">
        <v>609.6</v>
      </c>
    </row>
    <row r="126" spans="1:7" ht="62.4">
      <c r="A126" s="91" t="s">
        <v>229</v>
      </c>
      <c r="B126" s="92">
        <v>907</v>
      </c>
      <c r="C126" s="176">
        <v>7</v>
      </c>
      <c r="D126" s="176">
        <v>1</v>
      </c>
      <c r="E126" s="177" t="s">
        <v>314</v>
      </c>
      <c r="F126" s="178" t="s">
        <v>145</v>
      </c>
      <c r="G126" s="64">
        <v>609.6</v>
      </c>
    </row>
    <row r="127" spans="1:7" ht="31.2">
      <c r="A127" s="91" t="s">
        <v>152</v>
      </c>
      <c r="B127" s="92">
        <v>907</v>
      </c>
      <c r="C127" s="176">
        <v>7</v>
      </c>
      <c r="D127" s="176">
        <v>1</v>
      </c>
      <c r="E127" s="177" t="s">
        <v>314</v>
      </c>
      <c r="F127" s="178" t="s">
        <v>153</v>
      </c>
      <c r="G127" s="64">
        <v>609.6</v>
      </c>
    </row>
    <row r="128" spans="1:7">
      <c r="A128" s="91" t="s">
        <v>177</v>
      </c>
      <c r="B128" s="92">
        <v>907</v>
      </c>
      <c r="C128" s="176">
        <v>7</v>
      </c>
      <c r="D128" s="176">
        <v>2</v>
      </c>
      <c r="E128" s="177" t="s">
        <v>145</v>
      </c>
      <c r="F128" s="178" t="s">
        <v>145</v>
      </c>
      <c r="G128" s="64">
        <v>543405.6</v>
      </c>
    </row>
    <row r="129" spans="1:7" ht="31.2">
      <c r="A129" s="91" t="s">
        <v>143</v>
      </c>
      <c r="B129" s="92">
        <v>907</v>
      </c>
      <c r="C129" s="176">
        <v>7</v>
      </c>
      <c r="D129" s="176">
        <v>2</v>
      </c>
      <c r="E129" s="177" t="s">
        <v>144</v>
      </c>
      <c r="F129" s="178" t="s">
        <v>145</v>
      </c>
      <c r="G129" s="64">
        <v>543347.6</v>
      </c>
    </row>
    <row r="130" spans="1:7" ht="31.2">
      <c r="A130" s="91" t="s">
        <v>146</v>
      </c>
      <c r="B130" s="92">
        <v>907</v>
      </c>
      <c r="C130" s="176">
        <v>7</v>
      </c>
      <c r="D130" s="176">
        <v>2</v>
      </c>
      <c r="E130" s="177" t="s">
        <v>147</v>
      </c>
      <c r="F130" s="178" t="s">
        <v>145</v>
      </c>
      <c r="G130" s="64">
        <v>543338.6</v>
      </c>
    </row>
    <row r="131" spans="1:7" ht="31.2">
      <c r="A131" s="91" t="s">
        <v>174</v>
      </c>
      <c r="B131" s="92">
        <v>907</v>
      </c>
      <c r="C131" s="176">
        <v>7</v>
      </c>
      <c r="D131" s="176">
        <v>2</v>
      </c>
      <c r="E131" s="177" t="s">
        <v>175</v>
      </c>
      <c r="F131" s="178" t="s">
        <v>145</v>
      </c>
      <c r="G131" s="64">
        <v>543338.6</v>
      </c>
    </row>
    <row r="132" spans="1:7" ht="31.2">
      <c r="A132" s="91" t="s">
        <v>150</v>
      </c>
      <c r="B132" s="92">
        <v>907</v>
      </c>
      <c r="C132" s="176">
        <v>7</v>
      </c>
      <c r="D132" s="176">
        <v>2</v>
      </c>
      <c r="E132" s="177" t="s">
        <v>176</v>
      </c>
      <c r="F132" s="178" t="s">
        <v>145</v>
      </c>
      <c r="G132" s="64">
        <v>3522.4</v>
      </c>
    </row>
    <row r="133" spans="1:7" ht="31.2">
      <c r="A133" s="91" t="s">
        <v>152</v>
      </c>
      <c r="B133" s="92">
        <v>907</v>
      </c>
      <c r="C133" s="176">
        <v>7</v>
      </c>
      <c r="D133" s="176">
        <v>2</v>
      </c>
      <c r="E133" s="177" t="s">
        <v>176</v>
      </c>
      <c r="F133" s="178" t="s">
        <v>153</v>
      </c>
      <c r="G133" s="64">
        <v>3522.4</v>
      </c>
    </row>
    <row r="134" spans="1:7">
      <c r="A134" s="91" t="s">
        <v>178</v>
      </c>
      <c r="B134" s="92">
        <v>907</v>
      </c>
      <c r="C134" s="176">
        <v>7</v>
      </c>
      <c r="D134" s="176">
        <v>2</v>
      </c>
      <c r="E134" s="177" t="s">
        <v>179</v>
      </c>
      <c r="F134" s="178" t="s">
        <v>145</v>
      </c>
      <c r="G134" s="64">
        <v>587.5</v>
      </c>
    </row>
    <row r="135" spans="1:7" ht="31.2">
      <c r="A135" s="91" t="s">
        <v>152</v>
      </c>
      <c r="B135" s="92">
        <v>907</v>
      </c>
      <c r="C135" s="176">
        <v>7</v>
      </c>
      <c r="D135" s="176">
        <v>2</v>
      </c>
      <c r="E135" s="177" t="s">
        <v>179</v>
      </c>
      <c r="F135" s="178" t="s">
        <v>153</v>
      </c>
      <c r="G135" s="64">
        <v>587.5</v>
      </c>
    </row>
    <row r="136" spans="1:7">
      <c r="A136" s="91" t="s">
        <v>155</v>
      </c>
      <c r="B136" s="92">
        <v>907</v>
      </c>
      <c r="C136" s="176">
        <v>7</v>
      </c>
      <c r="D136" s="176">
        <v>2</v>
      </c>
      <c r="E136" s="177" t="s">
        <v>180</v>
      </c>
      <c r="F136" s="178" t="s">
        <v>145</v>
      </c>
      <c r="G136" s="64">
        <v>198.7</v>
      </c>
    </row>
    <row r="137" spans="1:7" ht="31.2">
      <c r="A137" s="91" t="s">
        <v>152</v>
      </c>
      <c r="B137" s="92">
        <v>907</v>
      </c>
      <c r="C137" s="176">
        <v>7</v>
      </c>
      <c r="D137" s="176">
        <v>2</v>
      </c>
      <c r="E137" s="177" t="s">
        <v>180</v>
      </c>
      <c r="F137" s="178" t="s">
        <v>153</v>
      </c>
      <c r="G137" s="64">
        <v>198.7</v>
      </c>
    </row>
    <row r="138" spans="1:7" ht="31.2">
      <c r="A138" s="91" t="s">
        <v>181</v>
      </c>
      <c r="B138" s="92">
        <v>907</v>
      </c>
      <c r="C138" s="176">
        <v>7</v>
      </c>
      <c r="D138" s="176">
        <v>2</v>
      </c>
      <c r="E138" s="177" t="s">
        <v>182</v>
      </c>
      <c r="F138" s="178" t="s">
        <v>145</v>
      </c>
      <c r="G138" s="64">
        <v>10824.1</v>
      </c>
    </row>
    <row r="139" spans="1:7" ht="31.2">
      <c r="A139" s="91" t="s">
        <v>152</v>
      </c>
      <c r="B139" s="92">
        <v>907</v>
      </c>
      <c r="C139" s="176">
        <v>7</v>
      </c>
      <c r="D139" s="176">
        <v>2</v>
      </c>
      <c r="E139" s="177" t="s">
        <v>182</v>
      </c>
      <c r="F139" s="178" t="s">
        <v>153</v>
      </c>
      <c r="G139" s="64">
        <v>10689.1</v>
      </c>
    </row>
    <row r="140" spans="1:7">
      <c r="A140" s="91" t="s">
        <v>164</v>
      </c>
      <c r="B140" s="92">
        <v>907</v>
      </c>
      <c r="C140" s="176">
        <v>7</v>
      </c>
      <c r="D140" s="176">
        <v>2</v>
      </c>
      <c r="E140" s="177" t="s">
        <v>182</v>
      </c>
      <c r="F140" s="178" t="s">
        <v>165</v>
      </c>
      <c r="G140" s="64">
        <v>135</v>
      </c>
    </row>
    <row r="141" spans="1:7" ht="31.2">
      <c r="A141" s="91" t="s">
        <v>183</v>
      </c>
      <c r="B141" s="92">
        <v>907</v>
      </c>
      <c r="C141" s="176">
        <v>7</v>
      </c>
      <c r="D141" s="176">
        <v>2</v>
      </c>
      <c r="E141" s="177" t="s">
        <v>184</v>
      </c>
      <c r="F141" s="178" t="s">
        <v>145</v>
      </c>
      <c r="G141" s="64">
        <v>100</v>
      </c>
    </row>
    <row r="142" spans="1:7" ht="63.75" customHeight="1">
      <c r="A142" s="91" t="s">
        <v>168</v>
      </c>
      <c r="B142" s="92">
        <v>907</v>
      </c>
      <c r="C142" s="176">
        <v>7</v>
      </c>
      <c r="D142" s="176">
        <v>2</v>
      </c>
      <c r="E142" s="177" t="s">
        <v>184</v>
      </c>
      <c r="F142" s="178" t="s">
        <v>169</v>
      </c>
      <c r="G142" s="64">
        <v>100</v>
      </c>
    </row>
    <row r="143" spans="1:7">
      <c r="A143" s="91" t="s">
        <v>185</v>
      </c>
      <c r="B143" s="92">
        <v>907</v>
      </c>
      <c r="C143" s="176">
        <v>7</v>
      </c>
      <c r="D143" s="176">
        <v>2</v>
      </c>
      <c r="E143" s="177" t="s">
        <v>186</v>
      </c>
      <c r="F143" s="178" t="s">
        <v>145</v>
      </c>
      <c r="G143" s="64">
        <v>15</v>
      </c>
    </row>
    <row r="144" spans="1:7" ht="31.2">
      <c r="A144" s="91" t="s">
        <v>152</v>
      </c>
      <c r="B144" s="92">
        <v>907</v>
      </c>
      <c r="C144" s="176">
        <v>7</v>
      </c>
      <c r="D144" s="176">
        <v>2</v>
      </c>
      <c r="E144" s="177" t="s">
        <v>186</v>
      </c>
      <c r="F144" s="178" t="s">
        <v>153</v>
      </c>
      <c r="G144" s="64">
        <v>15</v>
      </c>
    </row>
    <row r="145" spans="1:7">
      <c r="A145" s="91" t="s">
        <v>187</v>
      </c>
      <c r="B145" s="92">
        <v>907</v>
      </c>
      <c r="C145" s="176">
        <v>7</v>
      </c>
      <c r="D145" s="176">
        <v>2</v>
      </c>
      <c r="E145" s="177" t="s">
        <v>188</v>
      </c>
      <c r="F145" s="178" t="s">
        <v>145</v>
      </c>
      <c r="G145" s="64">
        <v>213.3</v>
      </c>
    </row>
    <row r="146" spans="1:7" ht="31.2">
      <c r="A146" s="91" t="s">
        <v>152</v>
      </c>
      <c r="B146" s="92">
        <v>907</v>
      </c>
      <c r="C146" s="176">
        <v>7</v>
      </c>
      <c r="D146" s="176">
        <v>2</v>
      </c>
      <c r="E146" s="177" t="s">
        <v>188</v>
      </c>
      <c r="F146" s="178" t="s">
        <v>153</v>
      </c>
      <c r="G146" s="64">
        <v>213.3</v>
      </c>
    </row>
    <row r="147" spans="1:7">
      <c r="A147" s="91" t="s">
        <v>160</v>
      </c>
      <c r="B147" s="92">
        <v>907</v>
      </c>
      <c r="C147" s="176">
        <v>7</v>
      </c>
      <c r="D147" s="176">
        <v>2</v>
      </c>
      <c r="E147" s="177" t="s">
        <v>190</v>
      </c>
      <c r="F147" s="178" t="s">
        <v>145</v>
      </c>
      <c r="G147" s="64">
        <v>46258.9</v>
      </c>
    </row>
    <row r="148" spans="1:7" ht="63.75" customHeight="1">
      <c r="A148" s="91" t="s">
        <v>168</v>
      </c>
      <c r="B148" s="92">
        <v>907</v>
      </c>
      <c r="C148" s="176">
        <v>7</v>
      </c>
      <c r="D148" s="176">
        <v>2</v>
      </c>
      <c r="E148" s="177" t="s">
        <v>190</v>
      </c>
      <c r="F148" s="178" t="s">
        <v>169</v>
      </c>
      <c r="G148" s="64">
        <v>42</v>
      </c>
    </row>
    <row r="149" spans="1:7" ht="31.2">
      <c r="A149" s="91" t="s">
        <v>152</v>
      </c>
      <c r="B149" s="92">
        <v>907</v>
      </c>
      <c r="C149" s="176">
        <v>7</v>
      </c>
      <c r="D149" s="176">
        <v>2</v>
      </c>
      <c r="E149" s="177" t="s">
        <v>190</v>
      </c>
      <c r="F149" s="178" t="s">
        <v>153</v>
      </c>
      <c r="G149" s="64">
        <v>43655</v>
      </c>
    </row>
    <row r="150" spans="1:7">
      <c r="A150" s="91" t="s">
        <v>164</v>
      </c>
      <c r="B150" s="92">
        <v>907</v>
      </c>
      <c r="C150" s="176">
        <v>7</v>
      </c>
      <c r="D150" s="176">
        <v>2</v>
      </c>
      <c r="E150" s="177" t="s">
        <v>190</v>
      </c>
      <c r="F150" s="178" t="s">
        <v>165</v>
      </c>
      <c r="G150" s="64">
        <v>2561.9</v>
      </c>
    </row>
    <row r="151" spans="1:7" ht="93.6">
      <c r="A151" s="91" t="s">
        <v>191</v>
      </c>
      <c r="B151" s="92">
        <v>907</v>
      </c>
      <c r="C151" s="176">
        <v>7</v>
      </c>
      <c r="D151" s="176">
        <v>2</v>
      </c>
      <c r="E151" s="177" t="s">
        <v>192</v>
      </c>
      <c r="F151" s="178" t="s">
        <v>145</v>
      </c>
      <c r="G151" s="64">
        <v>443931.5</v>
      </c>
    </row>
    <row r="152" spans="1:7" ht="63.75" customHeight="1">
      <c r="A152" s="91" t="s">
        <v>168</v>
      </c>
      <c r="B152" s="92">
        <v>907</v>
      </c>
      <c r="C152" s="176">
        <v>7</v>
      </c>
      <c r="D152" s="176">
        <v>2</v>
      </c>
      <c r="E152" s="177" t="s">
        <v>192</v>
      </c>
      <c r="F152" s="178" t="s">
        <v>169</v>
      </c>
      <c r="G152" s="64">
        <v>436391.3</v>
      </c>
    </row>
    <row r="153" spans="1:7" ht="31.2">
      <c r="A153" s="91" t="s">
        <v>152</v>
      </c>
      <c r="B153" s="92">
        <v>907</v>
      </c>
      <c r="C153" s="176">
        <v>7</v>
      </c>
      <c r="D153" s="176">
        <v>2</v>
      </c>
      <c r="E153" s="177" t="s">
        <v>192</v>
      </c>
      <c r="F153" s="178" t="s">
        <v>153</v>
      </c>
      <c r="G153" s="64">
        <v>7540.2</v>
      </c>
    </row>
    <row r="154" spans="1:7" ht="31.2">
      <c r="A154" s="91" t="s">
        <v>193</v>
      </c>
      <c r="B154" s="92">
        <v>907</v>
      </c>
      <c r="C154" s="176">
        <v>7</v>
      </c>
      <c r="D154" s="176">
        <v>2</v>
      </c>
      <c r="E154" s="177" t="s">
        <v>194</v>
      </c>
      <c r="F154" s="178" t="s">
        <v>145</v>
      </c>
      <c r="G154" s="64">
        <v>28723.4</v>
      </c>
    </row>
    <row r="155" spans="1:7" ht="31.2">
      <c r="A155" s="91" t="s">
        <v>152</v>
      </c>
      <c r="B155" s="92">
        <v>907</v>
      </c>
      <c r="C155" s="176">
        <v>7</v>
      </c>
      <c r="D155" s="176">
        <v>2</v>
      </c>
      <c r="E155" s="177" t="s">
        <v>194</v>
      </c>
      <c r="F155" s="178" t="s">
        <v>153</v>
      </c>
      <c r="G155" s="64">
        <v>28723.4</v>
      </c>
    </row>
    <row r="156" spans="1:7" ht="62.4">
      <c r="A156" s="91" t="s">
        <v>170</v>
      </c>
      <c r="B156" s="92">
        <v>907</v>
      </c>
      <c r="C156" s="176">
        <v>7</v>
      </c>
      <c r="D156" s="176">
        <v>2</v>
      </c>
      <c r="E156" s="177" t="s">
        <v>195</v>
      </c>
      <c r="F156" s="178" t="s">
        <v>145</v>
      </c>
      <c r="G156" s="64">
        <v>968.1</v>
      </c>
    </row>
    <row r="157" spans="1:7" ht="31.2">
      <c r="A157" s="91" t="s">
        <v>152</v>
      </c>
      <c r="B157" s="92">
        <v>907</v>
      </c>
      <c r="C157" s="176">
        <v>7</v>
      </c>
      <c r="D157" s="176">
        <v>2</v>
      </c>
      <c r="E157" s="177" t="s">
        <v>195</v>
      </c>
      <c r="F157" s="178" t="s">
        <v>153</v>
      </c>
      <c r="G157" s="64">
        <v>968.1</v>
      </c>
    </row>
    <row r="158" spans="1:7" ht="31.2">
      <c r="A158" s="91" t="s">
        <v>172</v>
      </c>
      <c r="B158" s="92">
        <v>907</v>
      </c>
      <c r="C158" s="176">
        <v>7</v>
      </c>
      <c r="D158" s="176">
        <v>2</v>
      </c>
      <c r="E158" s="177" t="s">
        <v>196</v>
      </c>
      <c r="F158" s="178" t="s">
        <v>145</v>
      </c>
      <c r="G158" s="64">
        <v>3439</v>
      </c>
    </row>
    <row r="159" spans="1:7" ht="31.2">
      <c r="A159" s="91" t="s">
        <v>152</v>
      </c>
      <c r="B159" s="92">
        <v>907</v>
      </c>
      <c r="C159" s="176">
        <v>7</v>
      </c>
      <c r="D159" s="176">
        <v>2</v>
      </c>
      <c r="E159" s="177" t="s">
        <v>196</v>
      </c>
      <c r="F159" s="178" t="s">
        <v>153</v>
      </c>
      <c r="G159" s="64">
        <v>3439</v>
      </c>
    </row>
    <row r="160" spans="1:7" ht="46.8">
      <c r="A160" s="91" t="s">
        <v>197</v>
      </c>
      <c r="B160" s="92">
        <v>907</v>
      </c>
      <c r="C160" s="176">
        <v>7</v>
      </c>
      <c r="D160" s="176">
        <v>2</v>
      </c>
      <c r="E160" s="177" t="s">
        <v>198</v>
      </c>
      <c r="F160" s="178" t="s">
        <v>145</v>
      </c>
      <c r="G160" s="64">
        <v>1430</v>
      </c>
    </row>
    <row r="161" spans="1:7" ht="31.2">
      <c r="A161" s="91" t="s">
        <v>152</v>
      </c>
      <c r="B161" s="92">
        <v>907</v>
      </c>
      <c r="C161" s="176">
        <v>7</v>
      </c>
      <c r="D161" s="176">
        <v>2</v>
      </c>
      <c r="E161" s="177" t="s">
        <v>198</v>
      </c>
      <c r="F161" s="178" t="s">
        <v>153</v>
      </c>
      <c r="G161" s="64">
        <v>1430</v>
      </c>
    </row>
    <row r="162" spans="1:7" ht="62.4">
      <c r="A162" s="91" t="s">
        <v>199</v>
      </c>
      <c r="B162" s="92">
        <v>907</v>
      </c>
      <c r="C162" s="176">
        <v>7</v>
      </c>
      <c r="D162" s="176">
        <v>2</v>
      </c>
      <c r="E162" s="177" t="s">
        <v>200</v>
      </c>
      <c r="F162" s="178" t="s">
        <v>145</v>
      </c>
      <c r="G162" s="64">
        <v>2061.8000000000002</v>
      </c>
    </row>
    <row r="163" spans="1:7" ht="31.2">
      <c r="A163" s="91" t="s">
        <v>152</v>
      </c>
      <c r="B163" s="92">
        <v>907</v>
      </c>
      <c r="C163" s="176">
        <v>7</v>
      </c>
      <c r="D163" s="176">
        <v>2</v>
      </c>
      <c r="E163" s="177" t="s">
        <v>200</v>
      </c>
      <c r="F163" s="178" t="s">
        <v>153</v>
      </c>
      <c r="G163" s="64">
        <v>2061.8000000000002</v>
      </c>
    </row>
    <row r="164" spans="1:7" ht="93.6">
      <c r="A164" s="91" t="s">
        <v>201</v>
      </c>
      <c r="B164" s="92">
        <v>907</v>
      </c>
      <c r="C164" s="176">
        <v>7</v>
      </c>
      <c r="D164" s="176">
        <v>2</v>
      </c>
      <c r="E164" s="177" t="s">
        <v>202</v>
      </c>
      <c r="F164" s="178" t="s">
        <v>145</v>
      </c>
      <c r="G164" s="64">
        <v>1064.9000000000001</v>
      </c>
    </row>
    <row r="165" spans="1:7" ht="31.2">
      <c r="A165" s="91" t="s">
        <v>152</v>
      </c>
      <c r="B165" s="92">
        <v>907</v>
      </c>
      <c r="C165" s="176">
        <v>7</v>
      </c>
      <c r="D165" s="176">
        <v>2</v>
      </c>
      <c r="E165" s="177" t="s">
        <v>202</v>
      </c>
      <c r="F165" s="178" t="s">
        <v>153</v>
      </c>
      <c r="G165" s="64">
        <v>1064.9000000000001</v>
      </c>
    </row>
    <row r="166" spans="1:7" ht="46.8">
      <c r="A166" s="91" t="s">
        <v>218</v>
      </c>
      <c r="B166" s="92">
        <v>907</v>
      </c>
      <c r="C166" s="176">
        <v>7</v>
      </c>
      <c r="D166" s="176">
        <v>2</v>
      </c>
      <c r="E166" s="177" t="s">
        <v>219</v>
      </c>
      <c r="F166" s="178" t="s">
        <v>145</v>
      </c>
      <c r="G166" s="64">
        <v>9</v>
      </c>
    </row>
    <row r="167" spans="1:7" ht="46.8">
      <c r="A167" s="91" t="s">
        <v>231</v>
      </c>
      <c r="B167" s="92">
        <v>907</v>
      </c>
      <c r="C167" s="176">
        <v>7</v>
      </c>
      <c r="D167" s="176">
        <v>2</v>
      </c>
      <c r="E167" s="177" t="s">
        <v>232</v>
      </c>
      <c r="F167" s="178" t="s">
        <v>145</v>
      </c>
      <c r="G167" s="64">
        <v>9</v>
      </c>
    </row>
    <row r="168" spans="1:7" ht="47.25" customHeight="1">
      <c r="A168" s="91" t="s">
        <v>233</v>
      </c>
      <c r="B168" s="92">
        <v>907</v>
      </c>
      <c r="C168" s="176">
        <v>7</v>
      </c>
      <c r="D168" s="176">
        <v>2</v>
      </c>
      <c r="E168" s="177" t="s">
        <v>234</v>
      </c>
      <c r="F168" s="178" t="s">
        <v>145</v>
      </c>
      <c r="G168" s="64">
        <v>9</v>
      </c>
    </row>
    <row r="169" spans="1:7">
      <c r="A169" s="91" t="s">
        <v>162</v>
      </c>
      <c r="B169" s="92">
        <v>907</v>
      </c>
      <c r="C169" s="176">
        <v>7</v>
      </c>
      <c r="D169" s="176">
        <v>2</v>
      </c>
      <c r="E169" s="177" t="s">
        <v>234</v>
      </c>
      <c r="F169" s="178" t="s">
        <v>163</v>
      </c>
      <c r="G169" s="64">
        <v>9</v>
      </c>
    </row>
    <row r="170" spans="1:7" ht="46.8">
      <c r="A170" s="91" t="s">
        <v>287</v>
      </c>
      <c r="B170" s="92">
        <v>907</v>
      </c>
      <c r="C170" s="176">
        <v>7</v>
      </c>
      <c r="D170" s="176">
        <v>2</v>
      </c>
      <c r="E170" s="177" t="s">
        <v>288</v>
      </c>
      <c r="F170" s="178" t="s">
        <v>145</v>
      </c>
      <c r="G170" s="64">
        <v>58</v>
      </c>
    </row>
    <row r="171" spans="1:7" ht="47.25" customHeight="1">
      <c r="A171" s="91" t="s">
        <v>310</v>
      </c>
      <c r="B171" s="92">
        <v>907</v>
      </c>
      <c r="C171" s="176">
        <v>7</v>
      </c>
      <c r="D171" s="176">
        <v>2</v>
      </c>
      <c r="E171" s="177" t="s">
        <v>311</v>
      </c>
      <c r="F171" s="178" t="s">
        <v>145</v>
      </c>
      <c r="G171" s="64">
        <v>58</v>
      </c>
    </row>
    <row r="172" spans="1:7" ht="46.8">
      <c r="A172" s="91" t="s">
        <v>312</v>
      </c>
      <c r="B172" s="92">
        <v>907</v>
      </c>
      <c r="C172" s="176">
        <v>7</v>
      </c>
      <c r="D172" s="176">
        <v>2</v>
      </c>
      <c r="E172" s="177" t="s">
        <v>313</v>
      </c>
      <c r="F172" s="178" t="s">
        <v>145</v>
      </c>
      <c r="G172" s="64">
        <v>58</v>
      </c>
    </row>
    <row r="173" spans="1:7" ht="47.25" customHeight="1">
      <c r="A173" s="91" t="s">
        <v>229</v>
      </c>
      <c r="B173" s="92">
        <v>907</v>
      </c>
      <c r="C173" s="176">
        <v>7</v>
      </c>
      <c r="D173" s="176">
        <v>2</v>
      </c>
      <c r="E173" s="177" t="s">
        <v>314</v>
      </c>
      <c r="F173" s="178" t="s">
        <v>145</v>
      </c>
      <c r="G173" s="64">
        <v>58</v>
      </c>
    </row>
    <row r="174" spans="1:7" ht="31.2">
      <c r="A174" s="91" t="s">
        <v>152</v>
      </c>
      <c r="B174" s="92">
        <v>907</v>
      </c>
      <c r="C174" s="176">
        <v>7</v>
      </c>
      <c r="D174" s="176">
        <v>2</v>
      </c>
      <c r="E174" s="177" t="s">
        <v>314</v>
      </c>
      <c r="F174" s="178" t="s">
        <v>153</v>
      </c>
      <c r="G174" s="64">
        <v>58</v>
      </c>
    </row>
    <row r="175" spans="1:7">
      <c r="A175" s="91" t="s">
        <v>206</v>
      </c>
      <c r="B175" s="92">
        <v>907</v>
      </c>
      <c r="C175" s="176">
        <v>7</v>
      </c>
      <c r="D175" s="176">
        <v>3</v>
      </c>
      <c r="E175" s="177" t="s">
        <v>145</v>
      </c>
      <c r="F175" s="178" t="s">
        <v>145</v>
      </c>
      <c r="G175" s="64">
        <v>49388.6</v>
      </c>
    </row>
    <row r="176" spans="1:7" ht="31.2">
      <c r="A176" s="91" t="s">
        <v>143</v>
      </c>
      <c r="B176" s="92">
        <v>907</v>
      </c>
      <c r="C176" s="176">
        <v>7</v>
      </c>
      <c r="D176" s="176">
        <v>3</v>
      </c>
      <c r="E176" s="177" t="s">
        <v>144</v>
      </c>
      <c r="F176" s="178" t="s">
        <v>145</v>
      </c>
      <c r="G176" s="64">
        <v>49387.9</v>
      </c>
    </row>
    <row r="177" spans="1:7" ht="31.2">
      <c r="A177" s="91" t="s">
        <v>146</v>
      </c>
      <c r="B177" s="92">
        <v>907</v>
      </c>
      <c r="C177" s="176">
        <v>7</v>
      </c>
      <c r="D177" s="176">
        <v>3</v>
      </c>
      <c r="E177" s="177" t="s">
        <v>147</v>
      </c>
      <c r="F177" s="178" t="s">
        <v>145</v>
      </c>
      <c r="G177" s="64">
        <v>49387.9</v>
      </c>
    </row>
    <row r="178" spans="1:7" ht="31.2">
      <c r="A178" s="91" t="s">
        <v>203</v>
      </c>
      <c r="B178" s="92">
        <v>907</v>
      </c>
      <c r="C178" s="176">
        <v>7</v>
      </c>
      <c r="D178" s="176">
        <v>3</v>
      </c>
      <c r="E178" s="177" t="s">
        <v>204</v>
      </c>
      <c r="F178" s="178" t="s">
        <v>145</v>
      </c>
      <c r="G178" s="64">
        <v>49387.9</v>
      </c>
    </row>
    <row r="179" spans="1:7" ht="31.2">
      <c r="A179" s="91" t="s">
        <v>150</v>
      </c>
      <c r="B179" s="92">
        <v>907</v>
      </c>
      <c r="C179" s="176">
        <v>7</v>
      </c>
      <c r="D179" s="176">
        <v>3</v>
      </c>
      <c r="E179" s="177" t="s">
        <v>205</v>
      </c>
      <c r="F179" s="178" t="s">
        <v>145</v>
      </c>
      <c r="G179" s="64">
        <v>112.8</v>
      </c>
    </row>
    <row r="180" spans="1:7" ht="31.2">
      <c r="A180" s="91" t="s">
        <v>152</v>
      </c>
      <c r="B180" s="92">
        <v>907</v>
      </c>
      <c r="C180" s="176">
        <v>7</v>
      </c>
      <c r="D180" s="176">
        <v>3</v>
      </c>
      <c r="E180" s="177" t="s">
        <v>205</v>
      </c>
      <c r="F180" s="178" t="s">
        <v>153</v>
      </c>
      <c r="G180" s="64">
        <v>112.8</v>
      </c>
    </row>
    <row r="181" spans="1:7">
      <c r="A181" s="91" t="s">
        <v>155</v>
      </c>
      <c r="B181" s="92">
        <v>907</v>
      </c>
      <c r="C181" s="176">
        <v>7</v>
      </c>
      <c r="D181" s="176">
        <v>3</v>
      </c>
      <c r="E181" s="177" t="s">
        <v>207</v>
      </c>
      <c r="F181" s="178" t="s">
        <v>145</v>
      </c>
      <c r="G181" s="64">
        <v>15</v>
      </c>
    </row>
    <row r="182" spans="1:7" ht="31.2">
      <c r="A182" s="91" t="s">
        <v>152</v>
      </c>
      <c r="B182" s="92">
        <v>907</v>
      </c>
      <c r="C182" s="176">
        <v>7</v>
      </c>
      <c r="D182" s="176">
        <v>3</v>
      </c>
      <c r="E182" s="177" t="s">
        <v>207</v>
      </c>
      <c r="F182" s="178" t="s">
        <v>153</v>
      </c>
      <c r="G182" s="64">
        <v>15</v>
      </c>
    </row>
    <row r="183" spans="1:7">
      <c r="A183" s="91" t="s">
        <v>160</v>
      </c>
      <c r="B183" s="92">
        <v>907</v>
      </c>
      <c r="C183" s="176">
        <v>7</v>
      </c>
      <c r="D183" s="176">
        <v>3</v>
      </c>
      <c r="E183" s="177" t="s">
        <v>209</v>
      </c>
      <c r="F183" s="178" t="s">
        <v>145</v>
      </c>
      <c r="G183" s="64">
        <v>41504.1</v>
      </c>
    </row>
    <row r="184" spans="1:7" ht="63.75" customHeight="1">
      <c r="A184" s="91" t="s">
        <v>168</v>
      </c>
      <c r="B184" s="92">
        <v>907</v>
      </c>
      <c r="C184" s="176">
        <v>7</v>
      </c>
      <c r="D184" s="176">
        <v>3</v>
      </c>
      <c r="E184" s="177" t="s">
        <v>209</v>
      </c>
      <c r="F184" s="178" t="s">
        <v>169</v>
      </c>
      <c r="G184" s="64">
        <v>37282.699999999997</v>
      </c>
    </row>
    <row r="185" spans="1:7" ht="31.2">
      <c r="A185" s="91" t="s">
        <v>152</v>
      </c>
      <c r="B185" s="92">
        <v>907</v>
      </c>
      <c r="C185" s="176">
        <v>7</v>
      </c>
      <c r="D185" s="176">
        <v>3</v>
      </c>
      <c r="E185" s="177" t="s">
        <v>209</v>
      </c>
      <c r="F185" s="178" t="s">
        <v>153</v>
      </c>
      <c r="G185" s="64">
        <v>3874.7</v>
      </c>
    </row>
    <row r="186" spans="1:7">
      <c r="A186" s="91" t="s">
        <v>164</v>
      </c>
      <c r="B186" s="92">
        <v>907</v>
      </c>
      <c r="C186" s="176">
        <v>7</v>
      </c>
      <c r="D186" s="176">
        <v>3</v>
      </c>
      <c r="E186" s="177" t="s">
        <v>209</v>
      </c>
      <c r="F186" s="178" t="s">
        <v>165</v>
      </c>
      <c r="G186" s="64">
        <v>346.7</v>
      </c>
    </row>
    <row r="187" spans="1:7" ht="141" customHeight="1">
      <c r="A187" s="91" t="s">
        <v>210</v>
      </c>
      <c r="B187" s="92">
        <v>907</v>
      </c>
      <c r="C187" s="176">
        <v>7</v>
      </c>
      <c r="D187" s="176">
        <v>3</v>
      </c>
      <c r="E187" s="177" t="s">
        <v>211</v>
      </c>
      <c r="F187" s="178" t="s">
        <v>145</v>
      </c>
      <c r="G187" s="64">
        <v>7395</v>
      </c>
    </row>
    <row r="188" spans="1:7" ht="63.75" customHeight="1">
      <c r="A188" s="91" t="s">
        <v>168</v>
      </c>
      <c r="B188" s="92">
        <v>907</v>
      </c>
      <c r="C188" s="176">
        <v>7</v>
      </c>
      <c r="D188" s="176">
        <v>3</v>
      </c>
      <c r="E188" s="177" t="s">
        <v>211</v>
      </c>
      <c r="F188" s="178" t="s">
        <v>169</v>
      </c>
      <c r="G188" s="64">
        <v>7395</v>
      </c>
    </row>
    <row r="189" spans="1:7" ht="31.2">
      <c r="A189" s="91" t="s">
        <v>172</v>
      </c>
      <c r="B189" s="92">
        <v>907</v>
      </c>
      <c r="C189" s="176">
        <v>7</v>
      </c>
      <c r="D189" s="176">
        <v>3</v>
      </c>
      <c r="E189" s="177" t="s">
        <v>212</v>
      </c>
      <c r="F189" s="178" t="s">
        <v>145</v>
      </c>
      <c r="G189" s="64">
        <v>361</v>
      </c>
    </row>
    <row r="190" spans="1:7" ht="31.2">
      <c r="A190" s="91" t="s">
        <v>152</v>
      </c>
      <c r="B190" s="92">
        <v>907</v>
      </c>
      <c r="C190" s="176">
        <v>7</v>
      </c>
      <c r="D190" s="176">
        <v>3</v>
      </c>
      <c r="E190" s="177" t="s">
        <v>212</v>
      </c>
      <c r="F190" s="178" t="s">
        <v>153</v>
      </c>
      <c r="G190" s="64">
        <v>361</v>
      </c>
    </row>
    <row r="191" spans="1:7" ht="46.8">
      <c r="A191" s="91" t="s">
        <v>287</v>
      </c>
      <c r="B191" s="92">
        <v>907</v>
      </c>
      <c r="C191" s="176">
        <v>7</v>
      </c>
      <c r="D191" s="176">
        <v>3</v>
      </c>
      <c r="E191" s="177" t="s">
        <v>288</v>
      </c>
      <c r="F191" s="178" t="s">
        <v>145</v>
      </c>
      <c r="G191" s="64">
        <v>0.7</v>
      </c>
    </row>
    <row r="192" spans="1:7" ht="47.25" customHeight="1">
      <c r="A192" s="91" t="s">
        <v>310</v>
      </c>
      <c r="B192" s="92">
        <v>907</v>
      </c>
      <c r="C192" s="176">
        <v>7</v>
      </c>
      <c r="D192" s="176">
        <v>3</v>
      </c>
      <c r="E192" s="177" t="s">
        <v>311</v>
      </c>
      <c r="F192" s="178" t="s">
        <v>145</v>
      </c>
      <c r="G192" s="64">
        <v>0.7</v>
      </c>
    </row>
    <row r="193" spans="1:7" ht="46.8">
      <c r="A193" s="91" t="s">
        <v>312</v>
      </c>
      <c r="B193" s="92">
        <v>907</v>
      </c>
      <c r="C193" s="176">
        <v>7</v>
      </c>
      <c r="D193" s="176">
        <v>3</v>
      </c>
      <c r="E193" s="177" t="s">
        <v>313</v>
      </c>
      <c r="F193" s="178" t="s">
        <v>145</v>
      </c>
      <c r="G193" s="64">
        <v>0.7</v>
      </c>
    </row>
    <row r="194" spans="1:7" ht="62.4">
      <c r="A194" s="91" t="s">
        <v>229</v>
      </c>
      <c r="B194" s="92">
        <v>907</v>
      </c>
      <c r="C194" s="176">
        <v>7</v>
      </c>
      <c r="D194" s="176">
        <v>3</v>
      </c>
      <c r="E194" s="177" t="s">
        <v>314</v>
      </c>
      <c r="F194" s="178" t="s">
        <v>145</v>
      </c>
      <c r="G194" s="64">
        <v>0.7</v>
      </c>
    </row>
    <row r="195" spans="1:7" ht="31.2">
      <c r="A195" s="91" t="s">
        <v>152</v>
      </c>
      <c r="B195" s="92">
        <v>907</v>
      </c>
      <c r="C195" s="176">
        <v>7</v>
      </c>
      <c r="D195" s="176">
        <v>3</v>
      </c>
      <c r="E195" s="177" t="s">
        <v>314</v>
      </c>
      <c r="F195" s="178" t="s">
        <v>153</v>
      </c>
      <c r="G195" s="64">
        <v>0.7</v>
      </c>
    </row>
    <row r="196" spans="1:7" ht="31.2">
      <c r="A196" s="91" t="s">
        <v>159</v>
      </c>
      <c r="B196" s="92">
        <v>907</v>
      </c>
      <c r="C196" s="176">
        <v>7</v>
      </c>
      <c r="D196" s="176">
        <v>5</v>
      </c>
      <c r="E196" s="177" t="s">
        <v>145</v>
      </c>
      <c r="F196" s="178" t="s">
        <v>145</v>
      </c>
      <c r="G196" s="64">
        <v>505.4</v>
      </c>
    </row>
    <row r="197" spans="1:7" ht="31.2">
      <c r="A197" s="91" t="s">
        <v>143</v>
      </c>
      <c r="B197" s="92">
        <v>907</v>
      </c>
      <c r="C197" s="176">
        <v>7</v>
      </c>
      <c r="D197" s="176">
        <v>5</v>
      </c>
      <c r="E197" s="177" t="s">
        <v>144</v>
      </c>
      <c r="F197" s="178" t="s">
        <v>145</v>
      </c>
      <c r="G197" s="64">
        <v>485.4</v>
      </c>
    </row>
    <row r="198" spans="1:7" ht="31.2">
      <c r="A198" s="91" t="s">
        <v>146</v>
      </c>
      <c r="B198" s="92">
        <v>907</v>
      </c>
      <c r="C198" s="176">
        <v>7</v>
      </c>
      <c r="D198" s="176">
        <v>5</v>
      </c>
      <c r="E198" s="177" t="s">
        <v>147</v>
      </c>
      <c r="F198" s="178" t="s">
        <v>145</v>
      </c>
      <c r="G198" s="64">
        <v>485.4</v>
      </c>
    </row>
    <row r="199" spans="1:7" ht="31.2">
      <c r="A199" s="91" t="s">
        <v>148</v>
      </c>
      <c r="B199" s="92">
        <v>907</v>
      </c>
      <c r="C199" s="176">
        <v>7</v>
      </c>
      <c r="D199" s="176">
        <v>5</v>
      </c>
      <c r="E199" s="177" t="s">
        <v>149</v>
      </c>
      <c r="F199" s="178" t="s">
        <v>145</v>
      </c>
      <c r="G199" s="64">
        <v>248.2</v>
      </c>
    </row>
    <row r="200" spans="1:7" ht="31.2">
      <c r="A200" s="91" t="s">
        <v>157</v>
      </c>
      <c r="B200" s="92">
        <v>907</v>
      </c>
      <c r="C200" s="176">
        <v>7</v>
      </c>
      <c r="D200" s="176">
        <v>5</v>
      </c>
      <c r="E200" s="177" t="s">
        <v>158</v>
      </c>
      <c r="F200" s="178" t="s">
        <v>145</v>
      </c>
      <c r="G200" s="64">
        <v>248.2</v>
      </c>
    </row>
    <row r="201" spans="1:7" ht="31.2">
      <c r="A201" s="91" t="s">
        <v>152</v>
      </c>
      <c r="B201" s="92">
        <v>907</v>
      </c>
      <c r="C201" s="176">
        <v>7</v>
      </c>
      <c r="D201" s="176">
        <v>5</v>
      </c>
      <c r="E201" s="177" t="s">
        <v>158</v>
      </c>
      <c r="F201" s="178" t="s">
        <v>153</v>
      </c>
      <c r="G201" s="64">
        <v>248.2</v>
      </c>
    </row>
    <row r="202" spans="1:7" ht="31.2">
      <c r="A202" s="91" t="s">
        <v>174</v>
      </c>
      <c r="B202" s="92">
        <v>907</v>
      </c>
      <c r="C202" s="176">
        <v>7</v>
      </c>
      <c r="D202" s="176">
        <v>5</v>
      </c>
      <c r="E202" s="177" t="s">
        <v>175</v>
      </c>
      <c r="F202" s="178" t="s">
        <v>145</v>
      </c>
      <c r="G202" s="64">
        <v>230.2</v>
      </c>
    </row>
    <row r="203" spans="1:7" ht="31.2">
      <c r="A203" s="91" t="s">
        <v>157</v>
      </c>
      <c r="B203" s="92">
        <v>907</v>
      </c>
      <c r="C203" s="176">
        <v>7</v>
      </c>
      <c r="D203" s="176">
        <v>5</v>
      </c>
      <c r="E203" s="177" t="s">
        <v>189</v>
      </c>
      <c r="F203" s="178" t="s">
        <v>145</v>
      </c>
      <c r="G203" s="64">
        <v>230.2</v>
      </c>
    </row>
    <row r="204" spans="1:7" ht="31.2">
      <c r="A204" s="91" t="s">
        <v>152</v>
      </c>
      <c r="B204" s="92">
        <v>907</v>
      </c>
      <c r="C204" s="176">
        <v>7</v>
      </c>
      <c r="D204" s="176">
        <v>5</v>
      </c>
      <c r="E204" s="177" t="s">
        <v>189</v>
      </c>
      <c r="F204" s="178" t="s">
        <v>153</v>
      </c>
      <c r="G204" s="64">
        <v>230.2</v>
      </c>
    </row>
    <row r="205" spans="1:7" ht="31.2">
      <c r="A205" s="91" t="s">
        <v>203</v>
      </c>
      <c r="B205" s="92">
        <v>907</v>
      </c>
      <c r="C205" s="176">
        <v>7</v>
      </c>
      <c r="D205" s="176">
        <v>5</v>
      </c>
      <c r="E205" s="177" t="s">
        <v>204</v>
      </c>
      <c r="F205" s="178" t="s">
        <v>145</v>
      </c>
      <c r="G205" s="64">
        <v>7</v>
      </c>
    </row>
    <row r="206" spans="1:7" ht="31.2">
      <c r="A206" s="91" t="s">
        <v>157</v>
      </c>
      <c r="B206" s="92">
        <v>907</v>
      </c>
      <c r="C206" s="176">
        <v>7</v>
      </c>
      <c r="D206" s="176">
        <v>5</v>
      </c>
      <c r="E206" s="177" t="s">
        <v>208</v>
      </c>
      <c r="F206" s="178" t="s">
        <v>145</v>
      </c>
      <c r="G206" s="64">
        <v>7</v>
      </c>
    </row>
    <row r="207" spans="1:7" ht="31.2">
      <c r="A207" s="91" t="s">
        <v>152</v>
      </c>
      <c r="B207" s="92">
        <v>907</v>
      </c>
      <c r="C207" s="176">
        <v>7</v>
      </c>
      <c r="D207" s="176">
        <v>5</v>
      </c>
      <c r="E207" s="177" t="s">
        <v>208</v>
      </c>
      <c r="F207" s="178" t="s">
        <v>153</v>
      </c>
      <c r="G207" s="64">
        <v>7</v>
      </c>
    </row>
    <row r="208" spans="1:7" ht="46.8">
      <c r="A208" s="91" t="s">
        <v>508</v>
      </c>
      <c r="B208" s="92">
        <v>907</v>
      </c>
      <c r="C208" s="176">
        <v>7</v>
      </c>
      <c r="D208" s="176">
        <v>5</v>
      </c>
      <c r="E208" s="177" t="s">
        <v>509</v>
      </c>
      <c r="F208" s="178" t="s">
        <v>145</v>
      </c>
      <c r="G208" s="64">
        <v>20</v>
      </c>
    </row>
    <row r="209" spans="1:7" ht="46.8">
      <c r="A209" s="91" t="s">
        <v>521</v>
      </c>
      <c r="B209" s="92">
        <v>907</v>
      </c>
      <c r="C209" s="176">
        <v>7</v>
      </c>
      <c r="D209" s="176">
        <v>5</v>
      </c>
      <c r="E209" s="177" t="s">
        <v>522</v>
      </c>
      <c r="F209" s="178" t="s">
        <v>145</v>
      </c>
      <c r="G209" s="64">
        <v>20</v>
      </c>
    </row>
    <row r="210" spans="1:7" ht="31.2">
      <c r="A210" s="91" t="s">
        <v>523</v>
      </c>
      <c r="B210" s="92">
        <v>907</v>
      </c>
      <c r="C210" s="176">
        <v>7</v>
      </c>
      <c r="D210" s="176">
        <v>5</v>
      </c>
      <c r="E210" s="177" t="s">
        <v>524</v>
      </c>
      <c r="F210" s="178" t="s">
        <v>145</v>
      </c>
      <c r="G210" s="64">
        <v>20</v>
      </c>
    </row>
    <row r="211" spans="1:7" ht="46.8">
      <c r="A211" s="91" t="s">
        <v>532</v>
      </c>
      <c r="B211" s="92">
        <v>907</v>
      </c>
      <c r="C211" s="176">
        <v>7</v>
      </c>
      <c r="D211" s="176">
        <v>5</v>
      </c>
      <c r="E211" s="177" t="s">
        <v>533</v>
      </c>
      <c r="F211" s="178" t="s">
        <v>145</v>
      </c>
      <c r="G211" s="64">
        <v>20</v>
      </c>
    </row>
    <row r="212" spans="1:7" ht="31.2">
      <c r="A212" s="91" t="s">
        <v>152</v>
      </c>
      <c r="B212" s="92">
        <v>907</v>
      </c>
      <c r="C212" s="176">
        <v>7</v>
      </c>
      <c r="D212" s="176">
        <v>5</v>
      </c>
      <c r="E212" s="177" t="s">
        <v>533</v>
      </c>
      <c r="F212" s="178" t="s">
        <v>153</v>
      </c>
      <c r="G212" s="64">
        <v>20</v>
      </c>
    </row>
    <row r="213" spans="1:7">
      <c r="A213" s="91" t="s">
        <v>239</v>
      </c>
      <c r="B213" s="92">
        <v>907</v>
      </c>
      <c r="C213" s="176">
        <v>7</v>
      </c>
      <c r="D213" s="176">
        <v>7</v>
      </c>
      <c r="E213" s="177" t="s">
        <v>145</v>
      </c>
      <c r="F213" s="178" t="s">
        <v>145</v>
      </c>
      <c r="G213" s="64">
        <v>3041.5</v>
      </c>
    </row>
    <row r="214" spans="1:7" ht="31.2">
      <c r="A214" s="91" t="s">
        <v>143</v>
      </c>
      <c r="B214" s="92">
        <v>907</v>
      </c>
      <c r="C214" s="176">
        <v>7</v>
      </c>
      <c r="D214" s="176">
        <v>7</v>
      </c>
      <c r="E214" s="177" t="s">
        <v>144</v>
      </c>
      <c r="F214" s="178" t="s">
        <v>145</v>
      </c>
      <c r="G214" s="64">
        <v>3041.5</v>
      </c>
    </row>
    <row r="215" spans="1:7" ht="46.8">
      <c r="A215" s="91" t="s">
        <v>218</v>
      </c>
      <c r="B215" s="92">
        <v>907</v>
      </c>
      <c r="C215" s="176">
        <v>7</v>
      </c>
      <c r="D215" s="176">
        <v>7</v>
      </c>
      <c r="E215" s="177" t="s">
        <v>219</v>
      </c>
      <c r="F215" s="178" t="s">
        <v>145</v>
      </c>
      <c r="G215" s="64">
        <v>3041.5</v>
      </c>
    </row>
    <row r="216" spans="1:7" ht="31.2">
      <c r="A216" s="91" t="s">
        <v>236</v>
      </c>
      <c r="B216" s="92">
        <v>907</v>
      </c>
      <c r="C216" s="176">
        <v>7</v>
      </c>
      <c r="D216" s="176">
        <v>7</v>
      </c>
      <c r="E216" s="177" t="s">
        <v>237</v>
      </c>
      <c r="F216" s="178" t="s">
        <v>145</v>
      </c>
      <c r="G216" s="64">
        <v>3041.5</v>
      </c>
    </row>
    <row r="217" spans="1:7">
      <c r="A217" s="91" t="s">
        <v>155</v>
      </c>
      <c r="B217" s="92">
        <v>907</v>
      </c>
      <c r="C217" s="176">
        <v>7</v>
      </c>
      <c r="D217" s="176">
        <v>7</v>
      </c>
      <c r="E217" s="177" t="s">
        <v>238</v>
      </c>
      <c r="F217" s="178" t="s">
        <v>145</v>
      </c>
      <c r="G217" s="64">
        <v>231.1</v>
      </c>
    </row>
    <row r="218" spans="1:7" ht="31.2">
      <c r="A218" s="91" t="s">
        <v>152</v>
      </c>
      <c r="B218" s="92">
        <v>907</v>
      </c>
      <c r="C218" s="176">
        <v>7</v>
      </c>
      <c r="D218" s="176">
        <v>7</v>
      </c>
      <c r="E218" s="177" t="s">
        <v>238</v>
      </c>
      <c r="F218" s="178" t="s">
        <v>153</v>
      </c>
      <c r="G218" s="64">
        <v>231.1</v>
      </c>
    </row>
    <row r="219" spans="1:7" ht="78">
      <c r="A219" s="91" t="s">
        <v>240</v>
      </c>
      <c r="B219" s="92">
        <v>907</v>
      </c>
      <c r="C219" s="176">
        <v>7</v>
      </c>
      <c r="D219" s="176">
        <v>7</v>
      </c>
      <c r="E219" s="177" t="s">
        <v>241</v>
      </c>
      <c r="F219" s="178" t="s">
        <v>145</v>
      </c>
      <c r="G219" s="64">
        <v>2810.4</v>
      </c>
    </row>
    <row r="220" spans="1:7" ht="31.2">
      <c r="A220" s="91" t="s">
        <v>152</v>
      </c>
      <c r="B220" s="92">
        <v>907</v>
      </c>
      <c r="C220" s="176">
        <v>7</v>
      </c>
      <c r="D220" s="176">
        <v>7</v>
      </c>
      <c r="E220" s="177" t="s">
        <v>241</v>
      </c>
      <c r="F220" s="178" t="s">
        <v>153</v>
      </c>
      <c r="G220" s="64">
        <v>2810.4</v>
      </c>
    </row>
    <row r="221" spans="1:7">
      <c r="A221" s="91" t="s">
        <v>224</v>
      </c>
      <c r="B221" s="92">
        <v>907</v>
      </c>
      <c r="C221" s="176">
        <v>7</v>
      </c>
      <c r="D221" s="176">
        <v>9</v>
      </c>
      <c r="E221" s="177" t="s">
        <v>145</v>
      </c>
      <c r="F221" s="178" t="s">
        <v>145</v>
      </c>
      <c r="G221" s="64">
        <v>16327.2</v>
      </c>
    </row>
    <row r="222" spans="1:7" ht="31.2">
      <c r="A222" s="91" t="s">
        <v>143</v>
      </c>
      <c r="B222" s="92">
        <v>907</v>
      </c>
      <c r="C222" s="176">
        <v>7</v>
      </c>
      <c r="D222" s="176">
        <v>9</v>
      </c>
      <c r="E222" s="177" t="s">
        <v>144</v>
      </c>
      <c r="F222" s="178" t="s">
        <v>145</v>
      </c>
      <c r="G222" s="64">
        <v>16289.8</v>
      </c>
    </row>
    <row r="223" spans="1:7" ht="46.8">
      <c r="A223" s="91" t="s">
        <v>218</v>
      </c>
      <c r="B223" s="92">
        <v>907</v>
      </c>
      <c r="C223" s="176">
        <v>7</v>
      </c>
      <c r="D223" s="176">
        <v>9</v>
      </c>
      <c r="E223" s="177" t="s">
        <v>219</v>
      </c>
      <c r="F223" s="178" t="s">
        <v>145</v>
      </c>
      <c r="G223" s="64">
        <v>16289.8</v>
      </c>
    </row>
    <row r="224" spans="1:7" ht="31.2">
      <c r="A224" s="91" t="s">
        <v>220</v>
      </c>
      <c r="B224" s="92">
        <v>907</v>
      </c>
      <c r="C224" s="176">
        <v>7</v>
      </c>
      <c r="D224" s="176">
        <v>9</v>
      </c>
      <c r="E224" s="177" t="s">
        <v>221</v>
      </c>
      <c r="F224" s="178" t="s">
        <v>145</v>
      </c>
      <c r="G224" s="64">
        <v>14910.6</v>
      </c>
    </row>
    <row r="225" spans="1:7" ht="31.2">
      <c r="A225" s="91" t="s">
        <v>222</v>
      </c>
      <c r="B225" s="92">
        <v>907</v>
      </c>
      <c r="C225" s="176">
        <v>7</v>
      </c>
      <c r="D225" s="176">
        <v>9</v>
      </c>
      <c r="E225" s="177" t="s">
        <v>223</v>
      </c>
      <c r="F225" s="178" t="s">
        <v>145</v>
      </c>
      <c r="G225" s="64">
        <v>3450.5</v>
      </c>
    </row>
    <row r="226" spans="1:7" ht="63.75" customHeight="1">
      <c r="A226" s="91" t="s">
        <v>168</v>
      </c>
      <c r="B226" s="92">
        <v>907</v>
      </c>
      <c r="C226" s="176">
        <v>7</v>
      </c>
      <c r="D226" s="176">
        <v>9</v>
      </c>
      <c r="E226" s="177" t="s">
        <v>223</v>
      </c>
      <c r="F226" s="178" t="s">
        <v>169</v>
      </c>
      <c r="G226" s="64">
        <v>2788.9</v>
      </c>
    </row>
    <row r="227" spans="1:7" ht="31.2">
      <c r="A227" s="91" t="s">
        <v>152</v>
      </c>
      <c r="B227" s="92">
        <v>907</v>
      </c>
      <c r="C227" s="176">
        <v>7</v>
      </c>
      <c r="D227" s="176">
        <v>9</v>
      </c>
      <c r="E227" s="177" t="s">
        <v>223</v>
      </c>
      <c r="F227" s="178" t="s">
        <v>153</v>
      </c>
      <c r="G227" s="64">
        <v>649.29999999999995</v>
      </c>
    </row>
    <row r="228" spans="1:7">
      <c r="A228" s="91" t="s">
        <v>164</v>
      </c>
      <c r="B228" s="92">
        <v>907</v>
      </c>
      <c r="C228" s="176">
        <v>7</v>
      </c>
      <c r="D228" s="176">
        <v>9</v>
      </c>
      <c r="E228" s="177" t="s">
        <v>223</v>
      </c>
      <c r="F228" s="178" t="s">
        <v>165</v>
      </c>
      <c r="G228" s="64">
        <v>12.3</v>
      </c>
    </row>
    <row r="229" spans="1:7">
      <c r="A229" s="91" t="s">
        <v>160</v>
      </c>
      <c r="B229" s="92">
        <v>907</v>
      </c>
      <c r="C229" s="176">
        <v>7</v>
      </c>
      <c r="D229" s="176">
        <v>9</v>
      </c>
      <c r="E229" s="177" t="s">
        <v>225</v>
      </c>
      <c r="F229" s="178" t="s">
        <v>145</v>
      </c>
      <c r="G229" s="64">
        <v>8534.1</v>
      </c>
    </row>
    <row r="230" spans="1:7" ht="63.75" customHeight="1">
      <c r="A230" s="91" t="s">
        <v>168</v>
      </c>
      <c r="B230" s="92">
        <v>907</v>
      </c>
      <c r="C230" s="176">
        <v>7</v>
      </c>
      <c r="D230" s="176">
        <v>9</v>
      </c>
      <c r="E230" s="177" t="s">
        <v>225</v>
      </c>
      <c r="F230" s="178" t="s">
        <v>169</v>
      </c>
      <c r="G230" s="64">
        <v>8329.1</v>
      </c>
    </row>
    <row r="231" spans="1:7" ht="31.2">
      <c r="A231" s="91" t="s">
        <v>152</v>
      </c>
      <c r="B231" s="92">
        <v>907</v>
      </c>
      <c r="C231" s="176">
        <v>7</v>
      </c>
      <c r="D231" s="176">
        <v>9</v>
      </c>
      <c r="E231" s="177" t="s">
        <v>225</v>
      </c>
      <c r="F231" s="178" t="s">
        <v>153</v>
      </c>
      <c r="G231" s="64">
        <v>80</v>
      </c>
    </row>
    <row r="232" spans="1:7">
      <c r="A232" s="91" t="s">
        <v>162</v>
      </c>
      <c r="B232" s="92">
        <v>907</v>
      </c>
      <c r="C232" s="176">
        <v>7</v>
      </c>
      <c r="D232" s="176">
        <v>9</v>
      </c>
      <c r="E232" s="177" t="s">
        <v>225</v>
      </c>
      <c r="F232" s="178" t="s">
        <v>163</v>
      </c>
      <c r="G232" s="64">
        <v>125</v>
      </c>
    </row>
    <row r="233" spans="1:7" ht="141.75" customHeight="1">
      <c r="A233" s="91" t="s">
        <v>210</v>
      </c>
      <c r="B233" s="92">
        <v>907</v>
      </c>
      <c r="C233" s="176">
        <v>7</v>
      </c>
      <c r="D233" s="176">
        <v>9</v>
      </c>
      <c r="E233" s="177" t="s">
        <v>226</v>
      </c>
      <c r="F233" s="178" t="s">
        <v>145</v>
      </c>
      <c r="G233" s="64">
        <v>2926</v>
      </c>
    </row>
    <row r="234" spans="1:7" ht="63.75" customHeight="1">
      <c r="A234" s="91" t="s">
        <v>168</v>
      </c>
      <c r="B234" s="92">
        <v>907</v>
      </c>
      <c r="C234" s="176">
        <v>7</v>
      </c>
      <c r="D234" s="176">
        <v>9</v>
      </c>
      <c r="E234" s="177" t="s">
        <v>226</v>
      </c>
      <c r="F234" s="178" t="s">
        <v>169</v>
      </c>
      <c r="G234" s="64">
        <v>2926</v>
      </c>
    </row>
    <row r="235" spans="1:7" ht="31.2">
      <c r="A235" s="91" t="s">
        <v>227</v>
      </c>
      <c r="B235" s="92">
        <v>907</v>
      </c>
      <c r="C235" s="176">
        <v>7</v>
      </c>
      <c r="D235" s="176">
        <v>9</v>
      </c>
      <c r="E235" s="177" t="s">
        <v>228</v>
      </c>
      <c r="F235" s="178" t="s">
        <v>145</v>
      </c>
      <c r="G235" s="64">
        <v>10</v>
      </c>
    </row>
    <row r="236" spans="1:7" ht="62.4">
      <c r="A236" s="91" t="s">
        <v>229</v>
      </c>
      <c r="B236" s="92">
        <v>907</v>
      </c>
      <c r="C236" s="176">
        <v>7</v>
      </c>
      <c r="D236" s="176">
        <v>9</v>
      </c>
      <c r="E236" s="177" t="s">
        <v>230</v>
      </c>
      <c r="F236" s="178" t="s">
        <v>145</v>
      </c>
      <c r="G236" s="64">
        <v>10</v>
      </c>
    </row>
    <row r="237" spans="1:7" ht="31.2">
      <c r="A237" s="91" t="s">
        <v>152</v>
      </c>
      <c r="B237" s="92">
        <v>907</v>
      </c>
      <c r="C237" s="176">
        <v>7</v>
      </c>
      <c r="D237" s="176">
        <v>9</v>
      </c>
      <c r="E237" s="177" t="s">
        <v>230</v>
      </c>
      <c r="F237" s="178" t="s">
        <v>153</v>
      </c>
      <c r="G237" s="64">
        <v>10</v>
      </c>
    </row>
    <row r="238" spans="1:7" ht="46.8">
      <c r="A238" s="91" t="s">
        <v>231</v>
      </c>
      <c r="B238" s="92">
        <v>907</v>
      </c>
      <c r="C238" s="176">
        <v>7</v>
      </c>
      <c r="D238" s="176">
        <v>9</v>
      </c>
      <c r="E238" s="177" t="s">
        <v>232</v>
      </c>
      <c r="F238" s="178" t="s">
        <v>145</v>
      </c>
      <c r="G238" s="64">
        <v>1369.2</v>
      </c>
    </row>
    <row r="239" spans="1:7" ht="62.4">
      <c r="A239" s="91" t="s">
        <v>233</v>
      </c>
      <c r="B239" s="92">
        <v>907</v>
      </c>
      <c r="C239" s="176">
        <v>7</v>
      </c>
      <c r="D239" s="176">
        <v>9</v>
      </c>
      <c r="E239" s="177" t="s">
        <v>234</v>
      </c>
      <c r="F239" s="178" t="s">
        <v>145</v>
      </c>
      <c r="G239" s="64">
        <v>1278.7</v>
      </c>
    </row>
    <row r="240" spans="1:7" ht="63.75" customHeight="1">
      <c r="A240" s="91" t="s">
        <v>168</v>
      </c>
      <c r="B240" s="92">
        <v>907</v>
      </c>
      <c r="C240" s="176">
        <v>7</v>
      </c>
      <c r="D240" s="176">
        <v>9</v>
      </c>
      <c r="E240" s="177" t="s">
        <v>234</v>
      </c>
      <c r="F240" s="178" t="s">
        <v>169</v>
      </c>
      <c r="G240" s="64">
        <v>72.8</v>
      </c>
    </row>
    <row r="241" spans="1:7" ht="31.2">
      <c r="A241" s="91" t="s">
        <v>152</v>
      </c>
      <c r="B241" s="92">
        <v>907</v>
      </c>
      <c r="C241" s="176">
        <v>7</v>
      </c>
      <c r="D241" s="176">
        <v>9</v>
      </c>
      <c r="E241" s="177" t="s">
        <v>234</v>
      </c>
      <c r="F241" s="178" t="s">
        <v>153</v>
      </c>
      <c r="G241" s="64">
        <v>1205.9000000000001</v>
      </c>
    </row>
    <row r="242" spans="1:7" ht="31.2">
      <c r="A242" s="91" t="s">
        <v>172</v>
      </c>
      <c r="B242" s="92">
        <v>907</v>
      </c>
      <c r="C242" s="176">
        <v>7</v>
      </c>
      <c r="D242" s="176">
        <v>9</v>
      </c>
      <c r="E242" s="177" t="s">
        <v>235</v>
      </c>
      <c r="F242" s="178" t="s">
        <v>145</v>
      </c>
      <c r="G242" s="64">
        <v>90.5</v>
      </c>
    </row>
    <row r="243" spans="1:7" ht="31.2">
      <c r="A243" s="91" t="s">
        <v>152</v>
      </c>
      <c r="B243" s="92">
        <v>907</v>
      </c>
      <c r="C243" s="176">
        <v>7</v>
      </c>
      <c r="D243" s="176">
        <v>9</v>
      </c>
      <c r="E243" s="177" t="s">
        <v>235</v>
      </c>
      <c r="F243" s="178" t="s">
        <v>153</v>
      </c>
      <c r="G243" s="64">
        <v>90.5</v>
      </c>
    </row>
    <row r="244" spans="1:7" ht="46.8">
      <c r="A244" s="91" t="s">
        <v>467</v>
      </c>
      <c r="B244" s="92">
        <v>907</v>
      </c>
      <c r="C244" s="176">
        <v>7</v>
      </c>
      <c r="D244" s="176">
        <v>9</v>
      </c>
      <c r="E244" s="177" t="s">
        <v>468</v>
      </c>
      <c r="F244" s="178" t="s">
        <v>145</v>
      </c>
      <c r="G244" s="64">
        <v>37.4</v>
      </c>
    </row>
    <row r="245" spans="1:7" ht="46.8">
      <c r="A245" s="91" t="s">
        <v>469</v>
      </c>
      <c r="B245" s="92">
        <v>907</v>
      </c>
      <c r="C245" s="176">
        <v>7</v>
      </c>
      <c r="D245" s="176">
        <v>9</v>
      </c>
      <c r="E245" s="177" t="s">
        <v>470</v>
      </c>
      <c r="F245" s="178" t="s">
        <v>145</v>
      </c>
      <c r="G245" s="64">
        <v>37.4</v>
      </c>
    </row>
    <row r="246" spans="1:7" ht="46.8">
      <c r="A246" s="91" t="s">
        <v>471</v>
      </c>
      <c r="B246" s="92">
        <v>907</v>
      </c>
      <c r="C246" s="176">
        <v>7</v>
      </c>
      <c r="D246" s="176">
        <v>9</v>
      </c>
      <c r="E246" s="177" t="s">
        <v>472</v>
      </c>
      <c r="F246" s="178" t="s">
        <v>145</v>
      </c>
      <c r="G246" s="64">
        <v>37.4</v>
      </c>
    </row>
    <row r="247" spans="1:7" ht="46.8">
      <c r="A247" s="91" t="s">
        <v>473</v>
      </c>
      <c r="B247" s="92">
        <v>907</v>
      </c>
      <c r="C247" s="176">
        <v>7</v>
      </c>
      <c r="D247" s="176">
        <v>9</v>
      </c>
      <c r="E247" s="177" t="s">
        <v>474</v>
      </c>
      <c r="F247" s="178" t="s">
        <v>145</v>
      </c>
      <c r="G247" s="64">
        <v>37.4</v>
      </c>
    </row>
    <row r="248" spans="1:7" ht="31.2">
      <c r="A248" s="91" t="s">
        <v>152</v>
      </c>
      <c r="B248" s="92">
        <v>907</v>
      </c>
      <c r="C248" s="176">
        <v>7</v>
      </c>
      <c r="D248" s="176">
        <v>9</v>
      </c>
      <c r="E248" s="177" t="s">
        <v>474</v>
      </c>
      <c r="F248" s="178" t="s">
        <v>153</v>
      </c>
      <c r="G248" s="64">
        <v>37.4</v>
      </c>
    </row>
    <row r="249" spans="1:7">
      <c r="A249" s="91" t="s">
        <v>651</v>
      </c>
      <c r="B249" s="92">
        <v>907</v>
      </c>
      <c r="C249" s="176">
        <v>10</v>
      </c>
      <c r="D249" s="176"/>
      <c r="E249" s="177" t="s">
        <v>145</v>
      </c>
      <c r="F249" s="178" t="s">
        <v>145</v>
      </c>
      <c r="G249" s="64">
        <v>18364.3</v>
      </c>
    </row>
    <row r="250" spans="1:7">
      <c r="A250" s="91" t="s">
        <v>217</v>
      </c>
      <c r="B250" s="92">
        <v>907</v>
      </c>
      <c r="C250" s="176">
        <v>10</v>
      </c>
      <c r="D250" s="176">
        <v>4</v>
      </c>
      <c r="E250" s="177" t="s">
        <v>145</v>
      </c>
      <c r="F250" s="178" t="s">
        <v>145</v>
      </c>
      <c r="G250" s="64">
        <v>18364.3</v>
      </c>
    </row>
    <row r="251" spans="1:7" ht="31.2">
      <c r="A251" s="91" t="s">
        <v>143</v>
      </c>
      <c r="B251" s="92">
        <v>907</v>
      </c>
      <c r="C251" s="176">
        <v>10</v>
      </c>
      <c r="D251" s="176">
        <v>4</v>
      </c>
      <c r="E251" s="177" t="s">
        <v>144</v>
      </c>
      <c r="F251" s="178" t="s">
        <v>145</v>
      </c>
      <c r="G251" s="64">
        <v>18364.3</v>
      </c>
    </row>
    <row r="252" spans="1:7" ht="31.2">
      <c r="A252" s="91" t="s">
        <v>146</v>
      </c>
      <c r="B252" s="92">
        <v>907</v>
      </c>
      <c r="C252" s="176">
        <v>10</v>
      </c>
      <c r="D252" s="176">
        <v>4</v>
      </c>
      <c r="E252" s="177" t="s">
        <v>147</v>
      </c>
      <c r="F252" s="178" t="s">
        <v>145</v>
      </c>
      <c r="G252" s="64">
        <v>18364.3</v>
      </c>
    </row>
    <row r="253" spans="1:7" ht="31.2">
      <c r="A253" s="91" t="s">
        <v>213</v>
      </c>
      <c r="B253" s="92">
        <v>907</v>
      </c>
      <c r="C253" s="176">
        <v>10</v>
      </c>
      <c r="D253" s="176">
        <v>4</v>
      </c>
      <c r="E253" s="177" t="s">
        <v>214</v>
      </c>
      <c r="F253" s="178" t="s">
        <v>145</v>
      </c>
      <c r="G253" s="64">
        <v>18364.3</v>
      </c>
    </row>
    <row r="254" spans="1:7" ht="46.8">
      <c r="A254" s="91" t="s">
        <v>215</v>
      </c>
      <c r="B254" s="92">
        <v>907</v>
      </c>
      <c r="C254" s="176">
        <v>10</v>
      </c>
      <c r="D254" s="176">
        <v>4</v>
      </c>
      <c r="E254" s="177" t="s">
        <v>216</v>
      </c>
      <c r="F254" s="178" t="s">
        <v>145</v>
      </c>
      <c r="G254" s="64">
        <v>18364.3</v>
      </c>
    </row>
    <row r="255" spans="1:7" ht="31.2">
      <c r="A255" s="91" t="s">
        <v>152</v>
      </c>
      <c r="B255" s="92">
        <v>907</v>
      </c>
      <c r="C255" s="176">
        <v>10</v>
      </c>
      <c r="D255" s="176">
        <v>4</v>
      </c>
      <c r="E255" s="177" t="s">
        <v>216</v>
      </c>
      <c r="F255" s="178" t="s">
        <v>153</v>
      </c>
      <c r="G255" s="64">
        <v>18364.3</v>
      </c>
    </row>
    <row r="256" spans="1:7" s="62" customFormat="1">
      <c r="A256" s="89" t="s">
        <v>660</v>
      </c>
      <c r="B256" s="90">
        <v>910</v>
      </c>
      <c r="C256" s="173"/>
      <c r="D256" s="173"/>
      <c r="E256" s="174" t="s">
        <v>145</v>
      </c>
      <c r="F256" s="175" t="s">
        <v>145</v>
      </c>
      <c r="G256" s="61">
        <v>150059.20000000001</v>
      </c>
    </row>
    <row r="257" spans="1:7">
      <c r="A257" s="91" t="s">
        <v>642</v>
      </c>
      <c r="B257" s="92">
        <v>910</v>
      </c>
      <c r="C257" s="176">
        <v>1</v>
      </c>
      <c r="D257" s="176"/>
      <c r="E257" s="177" t="s">
        <v>145</v>
      </c>
      <c r="F257" s="178" t="s">
        <v>145</v>
      </c>
      <c r="G257" s="64">
        <v>36834.699999999997</v>
      </c>
    </row>
    <row r="258" spans="1:7" ht="46.8">
      <c r="A258" s="91" t="s">
        <v>341</v>
      </c>
      <c r="B258" s="92">
        <v>910</v>
      </c>
      <c r="C258" s="176">
        <v>1</v>
      </c>
      <c r="D258" s="176">
        <v>6</v>
      </c>
      <c r="E258" s="177" t="s">
        <v>145</v>
      </c>
      <c r="F258" s="178" t="s">
        <v>145</v>
      </c>
      <c r="G258" s="64">
        <v>11354.6</v>
      </c>
    </row>
    <row r="259" spans="1:7" ht="46.8">
      <c r="A259" s="91" t="s">
        <v>333</v>
      </c>
      <c r="B259" s="92">
        <v>910</v>
      </c>
      <c r="C259" s="176">
        <v>1</v>
      </c>
      <c r="D259" s="176">
        <v>6</v>
      </c>
      <c r="E259" s="177" t="s">
        <v>334</v>
      </c>
      <c r="F259" s="178" t="s">
        <v>145</v>
      </c>
      <c r="G259" s="64">
        <v>11354.6</v>
      </c>
    </row>
    <row r="260" spans="1:7" ht="62.4">
      <c r="A260" s="91" t="s">
        <v>335</v>
      </c>
      <c r="B260" s="92">
        <v>910</v>
      </c>
      <c r="C260" s="176">
        <v>1</v>
      </c>
      <c r="D260" s="176">
        <v>6</v>
      </c>
      <c r="E260" s="177" t="s">
        <v>336</v>
      </c>
      <c r="F260" s="178" t="s">
        <v>145</v>
      </c>
      <c r="G260" s="64">
        <v>11354.6</v>
      </c>
    </row>
    <row r="261" spans="1:7" ht="78">
      <c r="A261" s="91" t="s">
        <v>337</v>
      </c>
      <c r="B261" s="92">
        <v>910</v>
      </c>
      <c r="C261" s="176">
        <v>1</v>
      </c>
      <c r="D261" s="176">
        <v>6</v>
      </c>
      <c r="E261" s="177" t="s">
        <v>338</v>
      </c>
      <c r="F261" s="178" t="s">
        <v>145</v>
      </c>
      <c r="G261" s="64">
        <v>11354.6</v>
      </c>
    </row>
    <row r="262" spans="1:7">
      <c r="A262" s="91" t="s">
        <v>283</v>
      </c>
      <c r="B262" s="92">
        <v>910</v>
      </c>
      <c r="C262" s="176">
        <v>1</v>
      </c>
      <c r="D262" s="176">
        <v>6</v>
      </c>
      <c r="E262" s="177" t="s">
        <v>340</v>
      </c>
      <c r="F262" s="178" t="s">
        <v>145</v>
      </c>
      <c r="G262" s="64">
        <v>9584.6</v>
      </c>
    </row>
    <row r="263" spans="1:7" ht="63.75" customHeight="1">
      <c r="A263" s="91" t="s">
        <v>168</v>
      </c>
      <c r="B263" s="92">
        <v>910</v>
      </c>
      <c r="C263" s="176">
        <v>1</v>
      </c>
      <c r="D263" s="176">
        <v>6</v>
      </c>
      <c r="E263" s="177" t="s">
        <v>340</v>
      </c>
      <c r="F263" s="178" t="s">
        <v>169</v>
      </c>
      <c r="G263" s="64">
        <v>7530.7</v>
      </c>
    </row>
    <row r="264" spans="1:7" ht="31.2">
      <c r="A264" s="91" t="s">
        <v>152</v>
      </c>
      <c r="B264" s="92">
        <v>910</v>
      </c>
      <c r="C264" s="176">
        <v>1</v>
      </c>
      <c r="D264" s="176">
        <v>6</v>
      </c>
      <c r="E264" s="177" t="s">
        <v>340</v>
      </c>
      <c r="F264" s="178" t="s">
        <v>153</v>
      </c>
      <c r="G264" s="64">
        <v>2053.6999999999998</v>
      </c>
    </row>
    <row r="265" spans="1:7">
      <c r="A265" s="91" t="s">
        <v>164</v>
      </c>
      <c r="B265" s="92">
        <v>910</v>
      </c>
      <c r="C265" s="176">
        <v>1</v>
      </c>
      <c r="D265" s="176">
        <v>6</v>
      </c>
      <c r="E265" s="177" t="s">
        <v>340</v>
      </c>
      <c r="F265" s="178" t="s">
        <v>165</v>
      </c>
      <c r="G265" s="64">
        <v>0.2</v>
      </c>
    </row>
    <row r="266" spans="1:7" ht="141" customHeight="1">
      <c r="A266" s="91" t="s">
        <v>210</v>
      </c>
      <c r="B266" s="92">
        <v>910</v>
      </c>
      <c r="C266" s="176">
        <v>1</v>
      </c>
      <c r="D266" s="176">
        <v>6</v>
      </c>
      <c r="E266" s="177" t="s">
        <v>343</v>
      </c>
      <c r="F266" s="178" t="s">
        <v>145</v>
      </c>
      <c r="G266" s="64">
        <v>1770</v>
      </c>
    </row>
    <row r="267" spans="1:7" ht="63.75" customHeight="1">
      <c r="A267" s="91" t="s">
        <v>168</v>
      </c>
      <c r="B267" s="92">
        <v>910</v>
      </c>
      <c r="C267" s="176">
        <v>1</v>
      </c>
      <c r="D267" s="176">
        <v>6</v>
      </c>
      <c r="E267" s="177" t="s">
        <v>343</v>
      </c>
      <c r="F267" s="178" t="s">
        <v>169</v>
      </c>
      <c r="G267" s="64">
        <v>1770</v>
      </c>
    </row>
    <row r="268" spans="1:7">
      <c r="A268" s="91" t="s">
        <v>295</v>
      </c>
      <c r="B268" s="92">
        <v>910</v>
      </c>
      <c r="C268" s="176">
        <v>1</v>
      </c>
      <c r="D268" s="176">
        <v>13</v>
      </c>
      <c r="E268" s="177" t="s">
        <v>145</v>
      </c>
      <c r="F268" s="178" t="s">
        <v>145</v>
      </c>
      <c r="G268" s="64">
        <v>25480.1</v>
      </c>
    </row>
    <row r="269" spans="1:7" ht="46.8">
      <c r="A269" s="91" t="s">
        <v>333</v>
      </c>
      <c r="B269" s="92">
        <v>910</v>
      </c>
      <c r="C269" s="176">
        <v>1</v>
      </c>
      <c r="D269" s="176">
        <v>13</v>
      </c>
      <c r="E269" s="177" t="s">
        <v>334</v>
      </c>
      <c r="F269" s="178" t="s">
        <v>145</v>
      </c>
      <c r="G269" s="64">
        <v>25480.1</v>
      </c>
    </row>
    <row r="270" spans="1:7" ht="62.4">
      <c r="A270" s="91" t="s">
        <v>335</v>
      </c>
      <c r="B270" s="92">
        <v>910</v>
      </c>
      <c r="C270" s="176">
        <v>1</v>
      </c>
      <c r="D270" s="176">
        <v>13</v>
      </c>
      <c r="E270" s="177" t="s">
        <v>336</v>
      </c>
      <c r="F270" s="178" t="s">
        <v>145</v>
      </c>
      <c r="G270" s="64">
        <v>25480.1</v>
      </c>
    </row>
    <row r="271" spans="1:7" ht="78">
      <c r="A271" s="91" t="s">
        <v>337</v>
      </c>
      <c r="B271" s="92">
        <v>910</v>
      </c>
      <c r="C271" s="176">
        <v>1</v>
      </c>
      <c r="D271" s="176">
        <v>13</v>
      </c>
      <c r="E271" s="177" t="s">
        <v>338</v>
      </c>
      <c r="F271" s="178" t="s">
        <v>145</v>
      </c>
      <c r="G271" s="64">
        <v>25480.1</v>
      </c>
    </row>
    <row r="272" spans="1:7">
      <c r="A272" s="91" t="s">
        <v>160</v>
      </c>
      <c r="B272" s="92">
        <v>910</v>
      </c>
      <c r="C272" s="176">
        <v>1</v>
      </c>
      <c r="D272" s="176">
        <v>13</v>
      </c>
      <c r="E272" s="177" t="s">
        <v>342</v>
      </c>
      <c r="F272" s="178" t="s">
        <v>145</v>
      </c>
      <c r="G272" s="64">
        <v>19676.099999999999</v>
      </c>
    </row>
    <row r="273" spans="1:7" ht="63.75" customHeight="1">
      <c r="A273" s="91" t="s">
        <v>168</v>
      </c>
      <c r="B273" s="92">
        <v>910</v>
      </c>
      <c r="C273" s="176">
        <v>1</v>
      </c>
      <c r="D273" s="176">
        <v>13</v>
      </c>
      <c r="E273" s="177" t="s">
        <v>342</v>
      </c>
      <c r="F273" s="178" t="s">
        <v>169</v>
      </c>
      <c r="G273" s="64">
        <v>18353</v>
      </c>
    </row>
    <row r="274" spans="1:7" ht="31.2">
      <c r="A274" s="91" t="s">
        <v>152</v>
      </c>
      <c r="B274" s="92">
        <v>910</v>
      </c>
      <c r="C274" s="176">
        <v>1</v>
      </c>
      <c r="D274" s="176">
        <v>13</v>
      </c>
      <c r="E274" s="177" t="s">
        <v>342</v>
      </c>
      <c r="F274" s="178" t="s">
        <v>153</v>
      </c>
      <c r="G274" s="64">
        <v>1323.1</v>
      </c>
    </row>
    <row r="275" spans="1:7" ht="138.75" customHeight="1">
      <c r="A275" s="91" t="s">
        <v>210</v>
      </c>
      <c r="B275" s="92">
        <v>910</v>
      </c>
      <c r="C275" s="176">
        <v>1</v>
      </c>
      <c r="D275" s="176">
        <v>13</v>
      </c>
      <c r="E275" s="177" t="s">
        <v>343</v>
      </c>
      <c r="F275" s="178" t="s">
        <v>145</v>
      </c>
      <c r="G275" s="64">
        <v>5804</v>
      </c>
    </row>
    <row r="276" spans="1:7" ht="63.75" customHeight="1">
      <c r="A276" s="91" t="s">
        <v>168</v>
      </c>
      <c r="B276" s="92">
        <v>910</v>
      </c>
      <c r="C276" s="176">
        <v>1</v>
      </c>
      <c r="D276" s="176">
        <v>13</v>
      </c>
      <c r="E276" s="177" t="s">
        <v>343</v>
      </c>
      <c r="F276" s="178" t="s">
        <v>169</v>
      </c>
      <c r="G276" s="64">
        <v>5804</v>
      </c>
    </row>
    <row r="277" spans="1:7">
      <c r="A277" s="91" t="s">
        <v>648</v>
      </c>
      <c r="B277" s="92">
        <v>910</v>
      </c>
      <c r="C277" s="176">
        <v>7</v>
      </c>
      <c r="D277" s="176"/>
      <c r="E277" s="177" t="s">
        <v>145</v>
      </c>
      <c r="F277" s="178" t="s">
        <v>145</v>
      </c>
      <c r="G277" s="64">
        <v>112</v>
      </c>
    </row>
    <row r="278" spans="1:7" ht="31.2">
      <c r="A278" s="91" t="s">
        <v>159</v>
      </c>
      <c r="B278" s="92">
        <v>910</v>
      </c>
      <c r="C278" s="176">
        <v>7</v>
      </c>
      <c r="D278" s="176">
        <v>5</v>
      </c>
      <c r="E278" s="177" t="s">
        <v>145</v>
      </c>
      <c r="F278" s="178" t="s">
        <v>145</v>
      </c>
      <c r="G278" s="64">
        <v>112</v>
      </c>
    </row>
    <row r="279" spans="1:7" ht="46.8">
      <c r="A279" s="91" t="s">
        <v>333</v>
      </c>
      <c r="B279" s="92">
        <v>910</v>
      </c>
      <c r="C279" s="176">
        <v>7</v>
      </c>
      <c r="D279" s="176">
        <v>5</v>
      </c>
      <c r="E279" s="177" t="s">
        <v>334</v>
      </c>
      <c r="F279" s="178" t="s">
        <v>145</v>
      </c>
      <c r="G279" s="64">
        <v>112</v>
      </c>
    </row>
    <row r="280" spans="1:7" ht="62.4">
      <c r="A280" s="91" t="s">
        <v>335</v>
      </c>
      <c r="B280" s="92">
        <v>910</v>
      </c>
      <c r="C280" s="176">
        <v>7</v>
      </c>
      <c r="D280" s="176">
        <v>5</v>
      </c>
      <c r="E280" s="177" t="s">
        <v>336</v>
      </c>
      <c r="F280" s="178" t="s">
        <v>145</v>
      </c>
      <c r="G280" s="64">
        <v>112</v>
      </c>
    </row>
    <row r="281" spans="1:7" ht="78">
      <c r="A281" s="91" t="s">
        <v>337</v>
      </c>
      <c r="B281" s="92">
        <v>910</v>
      </c>
      <c r="C281" s="176">
        <v>7</v>
      </c>
      <c r="D281" s="176">
        <v>5</v>
      </c>
      <c r="E281" s="177" t="s">
        <v>338</v>
      </c>
      <c r="F281" s="178" t="s">
        <v>145</v>
      </c>
      <c r="G281" s="64">
        <v>112</v>
      </c>
    </row>
    <row r="282" spans="1:7" ht="31.2">
      <c r="A282" s="91" t="s">
        <v>157</v>
      </c>
      <c r="B282" s="92">
        <v>910</v>
      </c>
      <c r="C282" s="176">
        <v>7</v>
      </c>
      <c r="D282" s="176">
        <v>5</v>
      </c>
      <c r="E282" s="177" t="s">
        <v>339</v>
      </c>
      <c r="F282" s="178" t="s">
        <v>145</v>
      </c>
      <c r="G282" s="64">
        <v>112</v>
      </c>
    </row>
    <row r="283" spans="1:7" ht="31.2">
      <c r="A283" s="91" t="s">
        <v>152</v>
      </c>
      <c r="B283" s="92">
        <v>910</v>
      </c>
      <c r="C283" s="176">
        <v>7</v>
      </c>
      <c r="D283" s="176">
        <v>5</v>
      </c>
      <c r="E283" s="177" t="s">
        <v>339</v>
      </c>
      <c r="F283" s="178" t="s">
        <v>153</v>
      </c>
      <c r="G283" s="64">
        <v>112</v>
      </c>
    </row>
    <row r="284" spans="1:7" ht="31.2">
      <c r="A284" s="91" t="s">
        <v>654</v>
      </c>
      <c r="B284" s="92">
        <v>910</v>
      </c>
      <c r="C284" s="176">
        <v>13</v>
      </c>
      <c r="D284" s="176"/>
      <c r="E284" s="177" t="s">
        <v>145</v>
      </c>
      <c r="F284" s="178" t="s">
        <v>145</v>
      </c>
      <c r="G284" s="64">
        <v>1.3</v>
      </c>
    </row>
    <row r="285" spans="1:7" ht="31.2">
      <c r="A285" s="91" t="s">
        <v>350</v>
      </c>
      <c r="B285" s="92">
        <v>910</v>
      </c>
      <c r="C285" s="176">
        <v>13</v>
      </c>
      <c r="D285" s="176">
        <v>1</v>
      </c>
      <c r="E285" s="177" t="s">
        <v>145</v>
      </c>
      <c r="F285" s="178" t="s">
        <v>145</v>
      </c>
      <c r="G285" s="64">
        <v>1.3</v>
      </c>
    </row>
    <row r="286" spans="1:7" ht="46.8">
      <c r="A286" s="91" t="s">
        <v>333</v>
      </c>
      <c r="B286" s="92">
        <v>910</v>
      </c>
      <c r="C286" s="176">
        <v>13</v>
      </c>
      <c r="D286" s="176">
        <v>1</v>
      </c>
      <c r="E286" s="177" t="s">
        <v>334</v>
      </c>
      <c r="F286" s="178" t="s">
        <v>145</v>
      </c>
      <c r="G286" s="64">
        <v>1.3</v>
      </c>
    </row>
    <row r="287" spans="1:7" ht="62.4">
      <c r="A287" s="91" t="s">
        <v>335</v>
      </c>
      <c r="B287" s="92">
        <v>910</v>
      </c>
      <c r="C287" s="176">
        <v>13</v>
      </c>
      <c r="D287" s="176">
        <v>1</v>
      </c>
      <c r="E287" s="177" t="s">
        <v>336</v>
      </c>
      <c r="F287" s="178" t="s">
        <v>145</v>
      </c>
      <c r="G287" s="64">
        <v>1.3</v>
      </c>
    </row>
    <row r="288" spans="1:7" ht="20.25" customHeight="1">
      <c r="A288" s="91" t="s">
        <v>344</v>
      </c>
      <c r="B288" s="92">
        <v>910</v>
      </c>
      <c r="C288" s="176">
        <v>13</v>
      </c>
      <c r="D288" s="176">
        <v>1</v>
      </c>
      <c r="E288" s="177" t="s">
        <v>345</v>
      </c>
      <c r="F288" s="178" t="s">
        <v>145</v>
      </c>
      <c r="G288" s="64">
        <v>1.3</v>
      </c>
    </row>
    <row r="289" spans="1:7">
      <c r="A289" s="91" t="s">
        <v>346</v>
      </c>
      <c r="B289" s="92">
        <v>910</v>
      </c>
      <c r="C289" s="176">
        <v>13</v>
      </c>
      <c r="D289" s="176">
        <v>1</v>
      </c>
      <c r="E289" s="177" t="s">
        <v>347</v>
      </c>
      <c r="F289" s="178" t="s">
        <v>145</v>
      </c>
      <c r="G289" s="64">
        <v>1.3</v>
      </c>
    </row>
    <row r="290" spans="1:7">
      <c r="A290" s="91" t="s">
        <v>348</v>
      </c>
      <c r="B290" s="92">
        <v>910</v>
      </c>
      <c r="C290" s="176">
        <v>13</v>
      </c>
      <c r="D290" s="176">
        <v>1</v>
      </c>
      <c r="E290" s="177" t="s">
        <v>347</v>
      </c>
      <c r="F290" s="178" t="s">
        <v>349</v>
      </c>
      <c r="G290" s="64">
        <v>1.3</v>
      </c>
    </row>
    <row r="291" spans="1:7" ht="46.8">
      <c r="A291" s="91" t="s">
        <v>655</v>
      </c>
      <c r="B291" s="92">
        <v>910</v>
      </c>
      <c r="C291" s="176">
        <v>14</v>
      </c>
      <c r="D291" s="176"/>
      <c r="E291" s="177" t="s">
        <v>145</v>
      </c>
      <c r="F291" s="178" t="s">
        <v>145</v>
      </c>
      <c r="G291" s="64">
        <v>113111.2</v>
      </c>
    </row>
    <row r="292" spans="1:7" ht="46.8">
      <c r="A292" s="91" t="s">
        <v>362</v>
      </c>
      <c r="B292" s="92">
        <v>910</v>
      </c>
      <c r="C292" s="176">
        <v>14</v>
      </c>
      <c r="D292" s="176">
        <v>1</v>
      </c>
      <c r="E292" s="177" t="s">
        <v>145</v>
      </c>
      <c r="F292" s="178" t="s">
        <v>145</v>
      </c>
      <c r="G292" s="64">
        <v>96180.5</v>
      </c>
    </row>
    <row r="293" spans="1:7" ht="46.8">
      <c r="A293" s="91" t="s">
        <v>333</v>
      </c>
      <c r="B293" s="92">
        <v>910</v>
      </c>
      <c r="C293" s="176">
        <v>14</v>
      </c>
      <c r="D293" s="176">
        <v>1</v>
      </c>
      <c r="E293" s="177" t="s">
        <v>334</v>
      </c>
      <c r="F293" s="178" t="s">
        <v>145</v>
      </c>
      <c r="G293" s="64">
        <v>96180.5</v>
      </c>
    </row>
    <row r="294" spans="1:7" ht="62.4">
      <c r="A294" s="91" t="s">
        <v>351</v>
      </c>
      <c r="B294" s="92">
        <v>910</v>
      </c>
      <c r="C294" s="176">
        <v>14</v>
      </c>
      <c r="D294" s="176">
        <v>1</v>
      </c>
      <c r="E294" s="177" t="s">
        <v>352</v>
      </c>
      <c r="F294" s="178" t="s">
        <v>145</v>
      </c>
      <c r="G294" s="64">
        <v>96180.5</v>
      </c>
    </row>
    <row r="295" spans="1:7" ht="31.2">
      <c r="A295" s="91" t="s">
        <v>353</v>
      </c>
      <c r="B295" s="92">
        <v>910</v>
      </c>
      <c r="C295" s="176">
        <v>14</v>
      </c>
      <c r="D295" s="176">
        <v>1</v>
      </c>
      <c r="E295" s="177" t="s">
        <v>354</v>
      </c>
      <c r="F295" s="178" t="s">
        <v>145</v>
      </c>
      <c r="G295" s="64">
        <v>96180.5</v>
      </c>
    </row>
    <row r="296" spans="1:7" ht="46.8">
      <c r="A296" s="91" t="s">
        <v>360</v>
      </c>
      <c r="B296" s="92">
        <v>910</v>
      </c>
      <c r="C296" s="176">
        <v>14</v>
      </c>
      <c r="D296" s="176">
        <v>1</v>
      </c>
      <c r="E296" s="177" t="s">
        <v>361</v>
      </c>
      <c r="F296" s="178" t="s">
        <v>145</v>
      </c>
      <c r="G296" s="64">
        <v>95228.2</v>
      </c>
    </row>
    <row r="297" spans="1:7">
      <c r="A297" s="91" t="s">
        <v>357</v>
      </c>
      <c r="B297" s="92">
        <v>910</v>
      </c>
      <c r="C297" s="176">
        <v>14</v>
      </c>
      <c r="D297" s="176">
        <v>1</v>
      </c>
      <c r="E297" s="177" t="s">
        <v>361</v>
      </c>
      <c r="F297" s="178" t="s">
        <v>358</v>
      </c>
      <c r="G297" s="64">
        <v>95228.2</v>
      </c>
    </row>
    <row r="298" spans="1:7" ht="20.25" customHeight="1">
      <c r="A298" s="91" t="s">
        <v>363</v>
      </c>
      <c r="B298" s="92">
        <v>910</v>
      </c>
      <c r="C298" s="176">
        <v>14</v>
      </c>
      <c r="D298" s="176">
        <v>1</v>
      </c>
      <c r="E298" s="177" t="s">
        <v>364</v>
      </c>
      <c r="F298" s="178" t="s">
        <v>145</v>
      </c>
      <c r="G298" s="64">
        <v>952.3</v>
      </c>
    </row>
    <row r="299" spans="1:7">
      <c r="A299" s="91" t="s">
        <v>357</v>
      </c>
      <c r="B299" s="92">
        <v>910</v>
      </c>
      <c r="C299" s="176">
        <v>14</v>
      </c>
      <c r="D299" s="176">
        <v>1</v>
      </c>
      <c r="E299" s="177" t="s">
        <v>364</v>
      </c>
      <c r="F299" s="178" t="s">
        <v>358</v>
      </c>
      <c r="G299" s="64">
        <v>952.3</v>
      </c>
    </row>
    <row r="300" spans="1:7">
      <c r="A300" s="91" t="s">
        <v>359</v>
      </c>
      <c r="B300" s="92">
        <v>910</v>
      </c>
      <c r="C300" s="176">
        <v>14</v>
      </c>
      <c r="D300" s="176">
        <v>3</v>
      </c>
      <c r="E300" s="177" t="s">
        <v>145</v>
      </c>
      <c r="F300" s="178" t="s">
        <v>145</v>
      </c>
      <c r="G300" s="64">
        <v>16930.7</v>
      </c>
    </row>
    <row r="301" spans="1:7" ht="46.8">
      <c r="A301" s="91" t="s">
        <v>333</v>
      </c>
      <c r="B301" s="92">
        <v>910</v>
      </c>
      <c r="C301" s="176">
        <v>14</v>
      </c>
      <c r="D301" s="176">
        <v>3</v>
      </c>
      <c r="E301" s="177" t="s">
        <v>334</v>
      </c>
      <c r="F301" s="178" t="s">
        <v>145</v>
      </c>
      <c r="G301" s="64">
        <v>16630.7</v>
      </c>
    </row>
    <row r="302" spans="1:7" ht="62.4">
      <c r="A302" s="91" t="s">
        <v>351</v>
      </c>
      <c r="B302" s="92">
        <v>910</v>
      </c>
      <c r="C302" s="176">
        <v>14</v>
      </c>
      <c r="D302" s="176">
        <v>3</v>
      </c>
      <c r="E302" s="177" t="s">
        <v>352</v>
      </c>
      <c r="F302" s="178" t="s">
        <v>145</v>
      </c>
      <c r="G302" s="64">
        <v>16630.7</v>
      </c>
    </row>
    <row r="303" spans="1:7" ht="31.2">
      <c r="A303" s="91" t="s">
        <v>353</v>
      </c>
      <c r="B303" s="92">
        <v>910</v>
      </c>
      <c r="C303" s="176">
        <v>14</v>
      </c>
      <c r="D303" s="176">
        <v>3</v>
      </c>
      <c r="E303" s="177" t="s">
        <v>354</v>
      </c>
      <c r="F303" s="178" t="s">
        <v>145</v>
      </c>
      <c r="G303" s="64">
        <v>16630.7</v>
      </c>
    </row>
    <row r="304" spans="1:7" ht="46.8">
      <c r="A304" s="91" t="s">
        <v>355</v>
      </c>
      <c r="B304" s="92">
        <v>910</v>
      </c>
      <c r="C304" s="176">
        <v>14</v>
      </c>
      <c r="D304" s="176">
        <v>3</v>
      </c>
      <c r="E304" s="177" t="s">
        <v>356</v>
      </c>
      <c r="F304" s="178" t="s">
        <v>145</v>
      </c>
      <c r="G304" s="64">
        <v>16630.7</v>
      </c>
    </row>
    <row r="305" spans="1:7">
      <c r="A305" s="91" t="s">
        <v>357</v>
      </c>
      <c r="B305" s="92">
        <v>910</v>
      </c>
      <c r="C305" s="176">
        <v>14</v>
      </c>
      <c r="D305" s="176">
        <v>3</v>
      </c>
      <c r="E305" s="177" t="s">
        <v>356</v>
      </c>
      <c r="F305" s="178" t="s">
        <v>358</v>
      </c>
      <c r="G305" s="64">
        <v>16630.7</v>
      </c>
    </row>
    <row r="306" spans="1:7">
      <c r="A306" s="91" t="s">
        <v>596</v>
      </c>
      <c r="B306" s="92">
        <v>910</v>
      </c>
      <c r="C306" s="176">
        <v>14</v>
      </c>
      <c r="D306" s="176">
        <v>3</v>
      </c>
      <c r="E306" s="177" t="s">
        <v>597</v>
      </c>
      <c r="F306" s="178" t="s">
        <v>145</v>
      </c>
      <c r="G306" s="64">
        <v>300</v>
      </c>
    </row>
    <row r="307" spans="1:7">
      <c r="A307" s="91" t="s">
        <v>625</v>
      </c>
      <c r="B307" s="92">
        <v>910</v>
      </c>
      <c r="C307" s="176">
        <v>14</v>
      </c>
      <c r="D307" s="176">
        <v>3</v>
      </c>
      <c r="E307" s="177" t="s">
        <v>626</v>
      </c>
      <c r="F307" s="178" t="s">
        <v>145</v>
      </c>
      <c r="G307" s="64">
        <v>300</v>
      </c>
    </row>
    <row r="308" spans="1:7" ht="31.2">
      <c r="A308" s="91" t="s">
        <v>627</v>
      </c>
      <c r="B308" s="92">
        <v>910</v>
      </c>
      <c r="C308" s="176">
        <v>14</v>
      </c>
      <c r="D308" s="176">
        <v>3</v>
      </c>
      <c r="E308" s="177" t="s">
        <v>628</v>
      </c>
      <c r="F308" s="178" t="s">
        <v>145</v>
      </c>
      <c r="G308" s="64">
        <v>300</v>
      </c>
    </row>
    <row r="309" spans="1:7">
      <c r="A309" s="91" t="s">
        <v>357</v>
      </c>
      <c r="B309" s="92">
        <v>910</v>
      </c>
      <c r="C309" s="176">
        <v>14</v>
      </c>
      <c r="D309" s="176">
        <v>3</v>
      </c>
      <c r="E309" s="177" t="s">
        <v>628</v>
      </c>
      <c r="F309" s="178" t="s">
        <v>358</v>
      </c>
      <c r="G309" s="64">
        <v>300</v>
      </c>
    </row>
    <row r="310" spans="1:7" s="62" customFormat="1" ht="31.2">
      <c r="A310" s="89" t="s">
        <v>661</v>
      </c>
      <c r="B310" s="90">
        <v>913</v>
      </c>
      <c r="C310" s="173"/>
      <c r="D310" s="173"/>
      <c r="E310" s="174" t="s">
        <v>145</v>
      </c>
      <c r="F310" s="175" t="s">
        <v>145</v>
      </c>
      <c r="G310" s="61">
        <v>46190.400000000001</v>
      </c>
    </row>
    <row r="311" spans="1:7">
      <c r="A311" s="91" t="s">
        <v>642</v>
      </c>
      <c r="B311" s="92">
        <v>913</v>
      </c>
      <c r="C311" s="176">
        <v>1</v>
      </c>
      <c r="D311" s="176"/>
      <c r="E311" s="177" t="s">
        <v>145</v>
      </c>
      <c r="F311" s="178" t="s">
        <v>145</v>
      </c>
      <c r="G311" s="64">
        <v>33367</v>
      </c>
    </row>
    <row r="312" spans="1:7">
      <c r="A312" s="91" t="s">
        <v>295</v>
      </c>
      <c r="B312" s="92">
        <v>913</v>
      </c>
      <c r="C312" s="176">
        <v>1</v>
      </c>
      <c r="D312" s="176">
        <v>13</v>
      </c>
      <c r="E312" s="177" t="s">
        <v>145</v>
      </c>
      <c r="F312" s="178" t="s">
        <v>145</v>
      </c>
      <c r="G312" s="64">
        <v>33367</v>
      </c>
    </row>
    <row r="313" spans="1:7" ht="46.8">
      <c r="A313" s="91" t="s">
        <v>365</v>
      </c>
      <c r="B313" s="92">
        <v>913</v>
      </c>
      <c r="C313" s="176">
        <v>1</v>
      </c>
      <c r="D313" s="176">
        <v>13</v>
      </c>
      <c r="E313" s="177" t="s">
        <v>366</v>
      </c>
      <c r="F313" s="178" t="s">
        <v>145</v>
      </c>
      <c r="G313" s="64">
        <v>33367</v>
      </c>
    </row>
    <row r="314" spans="1:7" ht="62.4">
      <c r="A314" s="91" t="s">
        <v>367</v>
      </c>
      <c r="B314" s="92">
        <v>913</v>
      </c>
      <c r="C314" s="176">
        <v>1</v>
      </c>
      <c r="D314" s="176">
        <v>13</v>
      </c>
      <c r="E314" s="177" t="s">
        <v>368</v>
      </c>
      <c r="F314" s="178" t="s">
        <v>145</v>
      </c>
      <c r="G314" s="64">
        <v>1080.8</v>
      </c>
    </row>
    <row r="315" spans="1:7" ht="31.2">
      <c r="A315" s="91" t="s">
        <v>369</v>
      </c>
      <c r="B315" s="92">
        <v>913</v>
      </c>
      <c r="C315" s="176">
        <v>1</v>
      </c>
      <c r="D315" s="176">
        <v>13</v>
      </c>
      <c r="E315" s="177" t="s">
        <v>370</v>
      </c>
      <c r="F315" s="178" t="s">
        <v>145</v>
      </c>
      <c r="G315" s="64">
        <v>1080.8</v>
      </c>
    </row>
    <row r="316" spans="1:7" ht="31.2">
      <c r="A316" s="91" t="s">
        <v>371</v>
      </c>
      <c r="B316" s="92">
        <v>913</v>
      </c>
      <c r="C316" s="176">
        <v>1</v>
      </c>
      <c r="D316" s="176">
        <v>13</v>
      </c>
      <c r="E316" s="177" t="s">
        <v>372</v>
      </c>
      <c r="F316" s="178" t="s">
        <v>145</v>
      </c>
      <c r="G316" s="64">
        <v>489.9</v>
      </c>
    </row>
    <row r="317" spans="1:7" ht="31.2">
      <c r="A317" s="91" t="s">
        <v>152</v>
      </c>
      <c r="B317" s="92">
        <v>913</v>
      </c>
      <c r="C317" s="176">
        <v>1</v>
      </c>
      <c r="D317" s="176">
        <v>13</v>
      </c>
      <c r="E317" s="177" t="s">
        <v>372</v>
      </c>
      <c r="F317" s="178" t="s">
        <v>153</v>
      </c>
      <c r="G317" s="64">
        <v>489.9</v>
      </c>
    </row>
    <row r="318" spans="1:7" ht="31.2">
      <c r="A318" s="91" t="s">
        <v>373</v>
      </c>
      <c r="B318" s="92">
        <v>913</v>
      </c>
      <c r="C318" s="176">
        <v>1</v>
      </c>
      <c r="D318" s="176">
        <v>13</v>
      </c>
      <c r="E318" s="177" t="s">
        <v>374</v>
      </c>
      <c r="F318" s="178" t="s">
        <v>145</v>
      </c>
      <c r="G318" s="64">
        <v>223</v>
      </c>
    </row>
    <row r="319" spans="1:7" ht="31.2">
      <c r="A319" s="91" t="s">
        <v>152</v>
      </c>
      <c r="B319" s="92">
        <v>913</v>
      </c>
      <c r="C319" s="176">
        <v>1</v>
      </c>
      <c r="D319" s="176">
        <v>13</v>
      </c>
      <c r="E319" s="177" t="s">
        <v>374</v>
      </c>
      <c r="F319" s="178" t="s">
        <v>153</v>
      </c>
      <c r="G319" s="64">
        <v>223</v>
      </c>
    </row>
    <row r="320" spans="1:7">
      <c r="A320" s="91" t="s">
        <v>378</v>
      </c>
      <c r="B320" s="92">
        <v>913</v>
      </c>
      <c r="C320" s="176">
        <v>1</v>
      </c>
      <c r="D320" s="176">
        <v>13</v>
      </c>
      <c r="E320" s="177" t="s">
        <v>379</v>
      </c>
      <c r="F320" s="178" t="s">
        <v>145</v>
      </c>
      <c r="G320" s="64">
        <v>367.9</v>
      </c>
    </row>
    <row r="321" spans="1:7" ht="31.2">
      <c r="A321" s="91" t="s">
        <v>152</v>
      </c>
      <c r="B321" s="92">
        <v>913</v>
      </c>
      <c r="C321" s="176">
        <v>1</v>
      </c>
      <c r="D321" s="176">
        <v>13</v>
      </c>
      <c r="E321" s="177" t="s">
        <v>379</v>
      </c>
      <c r="F321" s="178" t="s">
        <v>153</v>
      </c>
      <c r="G321" s="64">
        <v>115.1</v>
      </c>
    </row>
    <row r="322" spans="1:7">
      <c r="A322" s="91" t="s">
        <v>164</v>
      </c>
      <c r="B322" s="92">
        <v>913</v>
      </c>
      <c r="C322" s="176">
        <v>1</v>
      </c>
      <c r="D322" s="176">
        <v>13</v>
      </c>
      <c r="E322" s="177" t="s">
        <v>379</v>
      </c>
      <c r="F322" s="178" t="s">
        <v>165</v>
      </c>
      <c r="G322" s="64">
        <v>252.8</v>
      </c>
    </row>
    <row r="323" spans="1:7" ht="62.4">
      <c r="A323" s="91" t="s">
        <v>383</v>
      </c>
      <c r="B323" s="92">
        <v>913</v>
      </c>
      <c r="C323" s="176">
        <v>1</v>
      </c>
      <c r="D323" s="176">
        <v>13</v>
      </c>
      <c r="E323" s="177" t="s">
        <v>384</v>
      </c>
      <c r="F323" s="178" t="s">
        <v>145</v>
      </c>
      <c r="G323" s="64">
        <v>28194.9</v>
      </c>
    </row>
    <row r="324" spans="1:7" ht="62.4">
      <c r="A324" s="91" t="s">
        <v>385</v>
      </c>
      <c r="B324" s="92">
        <v>913</v>
      </c>
      <c r="C324" s="176">
        <v>1</v>
      </c>
      <c r="D324" s="176">
        <v>13</v>
      </c>
      <c r="E324" s="177" t="s">
        <v>386</v>
      </c>
      <c r="F324" s="178" t="s">
        <v>145</v>
      </c>
      <c r="G324" s="64">
        <v>28194.9</v>
      </c>
    </row>
    <row r="325" spans="1:7" ht="31.2">
      <c r="A325" s="91" t="s">
        <v>387</v>
      </c>
      <c r="B325" s="92">
        <v>913</v>
      </c>
      <c r="C325" s="176">
        <v>1</v>
      </c>
      <c r="D325" s="176">
        <v>13</v>
      </c>
      <c r="E325" s="177" t="s">
        <v>388</v>
      </c>
      <c r="F325" s="178" t="s">
        <v>145</v>
      </c>
      <c r="G325" s="64">
        <v>21711.8</v>
      </c>
    </row>
    <row r="326" spans="1:7" ht="31.2">
      <c r="A326" s="91" t="s">
        <v>389</v>
      </c>
      <c r="B326" s="92">
        <v>913</v>
      </c>
      <c r="C326" s="176">
        <v>1</v>
      </c>
      <c r="D326" s="176">
        <v>13</v>
      </c>
      <c r="E326" s="177" t="s">
        <v>388</v>
      </c>
      <c r="F326" s="178" t="s">
        <v>390</v>
      </c>
      <c r="G326" s="64">
        <v>21711.8</v>
      </c>
    </row>
    <row r="327" spans="1:7" ht="31.2">
      <c r="A327" s="91" t="s">
        <v>391</v>
      </c>
      <c r="B327" s="92">
        <v>913</v>
      </c>
      <c r="C327" s="176">
        <v>1</v>
      </c>
      <c r="D327" s="176">
        <v>13</v>
      </c>
      <c r="E327" s="177" t="s">
        <v>392</v>
      </c>
      <c r="F327" s="178" t="s">
        <v>145</v>
      </c>
      <c r="G327" s="64">
        <v>2083.1</v>
      </c>
    </row>
    <row r="328" spans="1:7" ht="31.2">
      <c r="A328" s="91" t="s">
        <v>389</v>
      </c>
      <c r="B328" s="92">
        <v>913</v>
      </c>
      <c r="C328" s="176">
        <v>1</v>
      </c>
      <c r="D328" s="176">
        <v>13</v>
      </c>
      <c r="E328" s="177" t="s">
        <v>392</v>
      </c>
      <c r="F328" s="178" t="s">
        <v>390</v>
      </c>
      <c r="G328" s="64">
        <v>2083.1</v>
      </c>
    </row>
    <row r="329" spans="1:7" ht="141.75" customHeight="1">
      <c r="A329" s="91" t="s">
        <v>210</v>
      </c>
      <c r="B329" s="92">
        <v>913</v>
      </c>
      <c r="C329" s="176">
        <v>1</v>
      </c>
      <c r="D329" s="176">
        <v>13</v>
      </c>
      <c r="E329" s="177" t="s">
        <v>396</v>
      </c>
      <c r="F329" s="178" t="s">
        <v>145</v>
      </c>
      <c r="G329" s="64">
        <v>4400</v>
      </c>
    </row>
    <row r="330" spans="1:7" ht="31.2">
      <c r="A330" s="91" t="s">
        <v>389</v>
      </c>
      <c r="B330" s="92">
        <v>913</v>
      </c>
      <c r="C330" s="176">
        <v>1</v>
      </c>
      <c r="D330" s="176">
        <v>13</v>
      </c>
      <c r="E330" s="177" t="s">
        <v>396</v>
      </c>
      <c r="F330" s="178" t="s">
        <v>390</v>
      </c>
      <c r="G330" s="64">
        <v>4400</v>
      </c>
    </row>
    <row r="331" spans="1:7" ht="46.5" customHeight="1">
      <c r="A331" s="91" t="s">
        <v>402</v>
      </c>
      <c r="B331" s="92">
        <v>913</v>
      </c>
      <c r="C331" s="176">
        <v>1</v>
      </c>
      <c r="D331" s="176">
        <v>13</v>
      </c>
      <c r="E331" s="177" t="s">
        <v>403</v>
      </c>
      <c r="F331" s="178" t="s">
        <v>145</v>
      </c>
      <c r="G331" s="64">
        <v>4091.3</v>
      </c>
    </row>
    <row r="332" spans="1:7" ht="31.2">
      <c r="A332" s="91" t="s">
        <v>404</v>
      </c>
      <c r="B332" s="92">
        <v>913</v>
      </c>
      <c r="C332" s="176">
        <v>1</v>
      </c>
      <c r="D332" s="176">
        <v>13</v>
      </c>
      <c r="E332" s="177" t="s">
        <v>405</v>
      </c>
      <c r="F332" s="178" t="s">
        <v>145</v>
      </c>
      <c r="G332" s="64">
        <v>4091.3</v>
      </c>
    </row>
    <row r="333" spans="1:7" ht="31.2">
      <c r="A333" s="91" t="s">
        <v>222</v>
      </c>
      <c r="B333" s="92">
        <v>913</v>
      </c>
      <c r="C333" s="176">
        <v>1</v>
      </c>
      <c r="D333" s="176">
        <v>13</v>
      </c>
      <c r="E333" s="177" t="s">
        <v>407</v>
      </c>
      <c r="F333" s="178" t="s">
        <v>145</v>
      </c>
      <c r="G333" s="64">
        <v>3106.3</v>
      </c>
    </row>
    <row r="334" spans="1:7" ht="63.75" customHeight="1">
      <c r="A334" s="91" t="s">
        <v>168</v>
      </c>
      <c r="B334" s="92">
        <v>913</v>
      </c>
      <c r="C334" s="176">
        <v>1</v>
      </c>
      <c r="D334" s="176">
        <v>13</v>
      </c>
      <c r="E334" s="177" t="s">
        <v>407</v>
      </c>
      <c r="F334" s="178" t="s">
        <v>169</v>
      </c>
      <c r="G334" s="64">
        <v>2960</v>
      </c>
    </row>
    <row r="335" spans="1:7" ht="31.2">
      <c r="A335" s="91" t="s">
        <v>152</v>
      </c>
      <c r="B335" s="92">
        <v>913</v>
      </c>
      <c r="C335" s="176">
        <v>1</v>
      </c>
      <c r="D335" s="176">
        <v>13</v>
      </c>
      <c r="E335" s="177" t="s">
        <v>407</v>
      </c>
      <c r="F335" s="178" t="s">
        <v>153</v>
      </c>
      <c r="G335" s="64">
        <v>146.30000000000001</v>
      </c>
    </row>
    <row r="336" spans="1:7" ht="141" customHeight="1">
      <c r="A336" s="91" t="s">
        <v>210</v>
      </c>
      <c r="B336" s="92">
        <v>913</v>
      </c>
      <c r="C336" s="176">
        <v>1</v>
      </c>
      <c r="D336" s="176">
        <v>13</v>
      </c>
      <c r="E336" s="177" t="s">
        <v>408</v>
      </c>
      <c r="F336" s="178" t="s">
        <v>145</v>
      </c>
      <c r="G336" s="64">
        <v>985</v>
      </c>
    </row>
    <row r="337" spans="1:7" ht="63.75" customHeight="1">
      <c r="A337" s="91" t="s">
        <v>168</v>
      </c>
      <c r="B337" s="92">
        <v>913</v>
      </c>
      <c r="C337" s="176">
        <v>1</v>
      </c>
      <c r="D337" s="176">
        <v>13</v>
      </c>
      <c r="E337" s="177" t="s">
        <v>408</v>
      </c>
      <c r="F337" s="178" t="s">
        <v>169</v>
      </c>
      <c r="G337" s="64">
        <v>985</v>
      </c>
    </row>
    <row r="338" spans="1:7">
      <c r="A338" s="91" t="s">
        <v>645</v>
      </c>
      <c r="B338" s="92">
        <v>913</v>
      </c>
      <c r="C338" s="176">
        <v>4</v>
      </c>
      <c r="D338" s="176"/>
      <c r="E338" s="177" t="s">
        <v>145</v>
      </c>
      <c r="F338" s="178" t="s">
        <v>145</v>
      </c>
      <c r="G338" s="64">
        <v>8983.7000000000007</v>
      </c>
    </row>
    <row r="339" spans="1:7">
      <c r="A339" s="91" t="s">
        <v>395</v>
      </c>
      <c r="B339" s="92">
        <v>913</v>
      </c>
      <c r="C339" s="176">
        <v>4</v>
      </c>
      <c r="D339" s="176">
        <v>9</v>
      </c>
      <c r="E339" s="177" t="s">
        <v>145</v>
      </c>
      <c r="F339" s="178" t="s">
        <v>145</v>
      </c>
      <c r="G339" s="64">
        <v>8581.6</v>
      </c>
    </row>
    <row r="340" spans="1:7" ht="46.8">
      <c r="A340" s="91" t="s">
        <v>365</v>
      </c>
      <c r="B340" s="92">
        <v>913</v>
      </c>
      <c r="C340" s="176">
        <v>4</v>
      </c>
      <c r="D340" s="176">
        <v>9</v>
      </c>
      <c r="E340" s="177" t="s">
        <v>366</v>
      </c>
      <c r="F340" s="178" t="s">
        <v>145</v>
      </c>
      <c r="G340" s="64">
        <v>8581.6</v>
      </c>
    </row>
    <row r="341" spans="1:7" ht="62.4">
      <c r="A341" s="91" t="s">
        <v>383</v>
      </c>
      <c r="B341" s="92">
        <v>913</v>
      </c>
      <c r="C341" s="176">
        <v>4</v>
      </c>
      <c r="D341" s="176">
        <v>9</v>
      </c>
      <c r="E341" s="177" t="s">
        <v>384</v>
      </c>
      <c r="F341" s="178" t="s">
        <v>145</v>
      </c>
      <c r="G341" s="64">
        <v>8581.6</v>
      </c>
    </row>
    <row r="342" spans="1:7" ht="62.4">
      <c r="A342" s="91" t="s">
        <v>385</v>
      </c>
      <c r="B342" s="92">
        <v>913</v>
      </c>
      <c r="C342" s="176">
        <v>4</v>
      </c>
      <c r="D342" s="176">
        <v>9</v>
      </c>
      <c r="E342" s="177" t="s">
        <v>386</v>
      </c>
      <c r="F342" s="178" t="s">
        <v>145</v>
      </c>
      <c r="G342" s="64">
        <v>8581.6</v>
      </c>
    </row>
    <row r="343" spans="1:7" ht="46.8">
      <c r="A343" s="91" t="s">
        <v>393</v>
      </c>
      <c r="B343" s="92">
        <v>913</v>
      </c>
      <c r="C343" s="176">
        <v>4</v>
      </c>
      <c r="D343" s="176">
        <v>9</v>
      </c>
      <c r="E343" s="177" t="s">
        <v>394</v>
      </c>
      <c r="F343" s="178" t="s">
        <v>145</v>
      </c>
      <c r="G343" s="64">
        <v>8581.6</v>
      </c>
    </row>
    <row r="344" spans="1:7" ht="31.2">
      <c r="A344" s="91" t="s">
        <v>389</v>
      </c>
      <c r="B344" s="92">
        <v>913</v>
      </c>
      <c r="C344" s="176">
        <v>4</v>
      </c>
      <c r="D344" s="176">
        <v>9</v>
      </c>
      <c r="E344" s="177" t="s">
        <v>394</v>
      </c>
      <c r="F344" s="178" t="s">
        <v>390</v>
      </c>
      <c r="G344" s="64">
        <v>8581.6</v>
      </c>
    </row>
    <row r="345" spans="1:7">
      <c r="A345" s="91" t="s">
        <v>377</v>
      </c>
      <c r="B345" s="92">
        <v>913</v>
      </c>
      <c r="C345" s="176">
        <v>4</v>
      </c>
      <c r="D345" s="176">
        <v>12</v>
      </c>
      <c r="E345" s="177" t="s">
        <v>145</v>
      </c>
      <c r="F345" s="178" t="s">
        <v>145</v>
      </c>
      <c r="G345" s="64">
        <v>402.1</v>
      </c>
    </row>
    <row r="346" spans="1:7" ht="46.8">
      <c r="A346" s="91" t="s">
        <v>365</v>
      </c>
      <c r="B346" s="92">
        <v>913</v>
      </c>
      <c r="C346" s="176">
        <v>4</v>
      </c>
      <c r="D346" s="176">
        <v>12</v>
      </c>
      <c r="E346" s="177" t="s">
        <v>366</v>
      </c>
      <c r="F346" s="178" t="s">
        <v>145</v>
      </c>
      <c r="G346" s="64">
        <v>402.1</v>
      </c>
    </row>
    <row r="347" spans="1:7" ht="62.4">
      <c r="A347" s="91" t="s">
        <v>367</v>
      </c>
      <c r="B347" s="92">
        <v>913</v>
      </c>
      <c r="C347" s="176">
        <v>4</v>
      </c>
      <c r="D347" s="176">
        <v>12</v>
      </c>
      <c r="E347" s="177" t="s">
        <v>368</v>
      </c>
      <c r="F347" s="178" t="s">
        <v>145</v>
      </c>
      <c r="G347" s="64">
        <v>402.1</v>
      </c>
    </row>
    <row r="348" spans="1:7" ht="31.2">
      <c r="A348" s="91" t="s">
        <v>369</v>
      </c>
      <c r="B348" s="92">
        <v>913</v>
      </c>
      <c r="C348" s="176">
        <v>4</v>
      </c>
      <c r="D348" s="176">
        <v>12</v>
      </c>
      <c r="E348" s="177" t="s">
        <v>370</v>
      </c>
      <c r="F348" s="178" t="s">
        <v>145</v>
      </c>
      <c r="G348" s="64">
        <v>402.1</v>
      </c>
    </row>
    <row r="349" spans="1:7" ht="46.8">
      <c r="A349" s="91" t="s">
        <v>375</v>
      </c>
      <c r="B349" s="92">
        <v>913</v>
      </c>
      <c r="C349" s="176">
        <v>4</v>
      </c>
      <c r="D349" s="176">
        <v>12</v>
      </c>
      <c r="E349" s="177" t="s">
        <v>376</v>
      </c>
      <c r="F349" s="178" t="s">
        <v>145</v>
      </c>
      <c r="G349" s="64">
        <v>402.1</v>
      </c>
    </row>
    <row r="350" spans="1:7" ht="31.2">
      <c r="A350" s="91" t="s">
        <v>152</v>
      </c>
      <c r="B350" s="92">
        <v>913</v>
      </c>
      <c r="C350" s="176">
        <v>4</v>
      </c>
      <c r="D350" s="176">
        <v>12</v>
      </c>
      <c r="E350" s="177" t="s">
        <v>376</v>
      </c>
      <c r="F350" s="178" t="s">
        <v>153</v>
      </c>
      <c r="G350" s="64">
        <v>402.1</v>
      </c>
    </row>
    <row r="351" spans="1:7">
      <c r="A351" s="91" t="s">
        <v>646</v>
      </c>
      <c r="B351" s="92">
        <v>913</v>
      </c>
      <c r="C351" s="176">
        <v>5</v>
      </c>
      <c r="D351" s="176"/>
      <c r="E351" s="177" t="s">
        <v>145</v>
      </c>
      <c r="F351" s="178" t="s">
        <v>145</v>
      </c>
      <c r="G351" s="64">
        <v>24.7</v>
      </c>
    </row>
    <row r="352" spans="1:7">
      <c r="A352" s="91" t="s">
        <v>382</v>
      </c>
      <c r="B352" s="92">
        <v>913</v>
      </c>
      <c r="C352" s="176">
        <v>5</v>
      </c>
      <c r="D352" s="176">
        <v>1</v>
      </c>
      <c r="E352" s="177" t="s">
        <v>145</v>
      </c>
      <c r="F352" s="178" t="s">
        <v>145</v>
      </c>
      <c r="G352" s="64">
        <v>24.7</v>
      </c>
    </row>
    <row r="353" spans="1:7" ht="46.8">
      <c r="A353" s="91" t="s">
        <v>365</v>
      </c>
      <c r="B353" s="92">
        <v>913</v>
      </c>
      <c r="C353" s="176">
        <v>5</v>
      </c>
      <c r="D353" s="176">
        <v>1</v>
      </c>
      <c r="E353" s="177" t="s">
        <v>366</v>
      </c>
      <c r="F353" s="178" t="s">
        <v>145</v>
      </c>
      <c r="G353" s="64">
        <v>24.7</v>
      </c>
    </row>
    <row r="354" spans="1:7" ht="62.4">
      <c r="A354" s="91" t="s">
        <v>367</v>
      </c>
      <c r="B354" s="92">
        <v>913</v>
      </c>
      <c r="C354" s="176">
        <v>5</v>
      </c>
      <c r="D354" s="176">
        <v>1</v>
      </c>
      <c r="E354" s="177" t="s">
        <v>368</v>
      </c>
      <c r="F354" s="178" t="s">
        <v>145</v>
      </c>
      <c r="G354" s="64">
        <v>24.7</v>
      </c>
    </row>
    <row r="355" spans="1:7" ht="31.2">
      <c r="A355" s="91" t="s">
        <v>369</v>
      </c>
      <c r="B355" s="92">
        <v>913</v>
      </c>
      <c r="C355" s="176">
        <v>5</v>
      </c>
      <c r="D355" s="176">
        <v>1</v>
      </c>
      <c r="E355" s="177" t="s">
        <v>370</v>
      </c>
      <c r="F355" s="178" t="s">
        <v>145</v>
      </c>
      <c r="G355" s="64">
        <v>24.7</v>
      </c>
    </row>
    <row r="356" spans="1:7" ht="31.2">
      <c r="A356" s="91" t="s">
        <v>380</v>
      </c>
      <c r="B356" s="92">
        <v>913</v>
      </c>
      <c r="C356" s="176">
        <v>5</v>
      </c>
      <c r="D356" s="176">
        <v>1</v>
      </c>
      <c r="E356" s="177" t="s">
        <v>381</v>
      </c>
      <c r="F356" s="178" t="s">
        <v>145</v>
      </c>
      <c r="G356" s="64">
        <v>24.7</v>
      </c>
    </row>
    <row r="357" spans="1:7" ht="31.2">
      <c r="A357" s="91" t="s">
        <v>152</v>
      </c>
      <c r="B357" s="92">
        <v>913</v>
      </c>
      <c r="C357" s="176">
        <v>5</v>
      </c>
      <c r="D357" s="176">
        <v>1</v>
      </c>
      <c r="E357" s="177" t="s">
        <v>381</v>
      </c>
      <c r="F357" s="178" t="s">
        <v>153</v>
      </c>
      <c r="G357" s="64">
        <v>24.7</v>
      </c>
    </row>
    <row r="358" spans="1:7">
      <c r="A358" s="91" t="s">
        <v>648</v>
      </c>
      <c r="B358" s="92">
        <v>913</v>
      </c>
      <c r="C358" s="176">
        <v>7</v>
      </c>
      <c r="D358" s="176"/>
      <c r="E358" s="177" t="s">
        <v>145</v>
      </c>
      <c r="F358" s="178" t="s">
        <v>145</v>
      </c>
      <c r="G358" s="64">
        <v>15</v>
      </c>
    </row>
    <row r="359" spans="1:7" ht="31.2">
      <c r="A359" s="91" t="s">
        <v>159</v>
      </c>
      <c r="B359" s="92">
        <v>913</v>
      </c>
      <c r="C359" s="176">
        <v>7</v>
      </c>
      <c r="D359" s="176">
        <v>5</v>
      </c>
      <c r="E359" s="177" t="s">
        <v>145</v>
      </c>
      <c r="F359" s="178" t="s">
        <v>145</v>
      </c>
      <c r="G359" s="64">
        <v>15</v>
      </c>
    </row>
    <row r="360" spans="1:7" ht="46.8">
      <c r="A360" s="91" t="s">
        <v>365</v>
      </c>
      <c r="B360" s="92">
        <v>913</v>
      </c>
      <c r="C360" s="176">
        <v>7</v>
      </c>
      <c r="D360" s="176">
        <v>5</v>
      </c>
      <c r="E360" s="177" t="s">
        <v>366</v>
      </c>
      <c r="F360" s="178" t="s">
        <v>145</v>
      </c>
      <c r="G360" s="64">
        <v>15</v>
      </c>
    </row>
    <row r="361" spans="1:7" ht="47.25" customHeight="1">
      <c r="A361" s="91" t="s">
        <v>402</v>
      </c>
      <c r="B361" s="92">
        <v>913</v>
      </c>
      <c r="C361" s="176">
        <v>7</v>
      </c>
      <c r="D361" s="176">
        <v>5</v>
      </c>
      <c r="E361" s="177" t="s">
        <v>403</v>
      </c>
      <c r="F361" s="178" t="s">
        <v>145</v>
      </c>
      <c r="G361" s="64">
        <v>15</v>
      </c>
    </row>
    <row r="362" spans="1:7" ht="31.2">
      <c r="A362" s="91" t="s">
        <v>404</v>
      </c>
      <c r="B362" s="92">
        <v>913</v>
      </c>
      <c r="C362" s="176">
        <v>7</v>
      </c>
      <c r="D362" s="176">
        <v>5</v>
      </c>
      <c r="E362" s="177" t="s">
        <v>405</v>
      </c>
      <c r="F362" s="178" t="s">
        <v>145</v>
      </c>
      <c r="G362" s="64">
        <v>15</v>
      </c>
    </row>
    <row r="363" spans="1:7" ht="31.2">
      <c r="A363" s="91" t="s">
        <v>157</v>
      </c>
      <c r="B363" s="92">
        <v>913</v>
      </c>
      <c r="C363" s="176">
        <v>7</v>
      </c>
      <c r="D363" s="176">
        <v>5</v>
      </c>
      <c r="E363" s="177" t="s">
        <v>406</v>
      </c>
      <c r="F363" s="178" t="s">
        <v>145</v>
      </c>
      <c r="G363" s="64">
        <v>15</v>
      </c>
    </row>
    <row r="364" spans="1:7" ht="31.2">
      <c r="A364" s="91" t="s">
        <v>152</v>
      </c>
      <c r="B364" s="92">
        <v>913</v>
      </c>
      <c r="C364" s="176">
        <v>7</v>
      </c>
      <c r="D364" s="176">
        <v>5</v>
      </c>
      <c r="E364" s="177" t="s">
        <v>406</v>
      </c>
      <c r="F364" s="178" t="s">
        <v>153</v>
      </c>
      <c r="G364" s="64">
        <v>15</v>
      </c>
    </row>
    <row r="365" spans="1:7">
      <c r="A365" s="91" t="s">
        <v>653</v>
      </c>
      <c r="B365" s="92">
        <v>913</v>
      </c>
      <c r="C365" s="176">
        <v>12</v>
      </c>
      <c r="D365" s="176"/>
      <c r="E365" s="177" t="s">
        <v>145</v>
      </c>
      <c r="F365" s="178" t="s">
        <v>145</v>
      </c>
      <c r="G365" s="64">
        <v>3800</v>
      </c>
    </row>
    <row r="366" spans="1:7">
      <c r="A366" s="91" t="s">
        <v>401</v>
      </c>
      <c r="B366" s="92">
        <v>913</v>
      </c>
      <c r="C366" s="176">
        <v>12</v>
      </c>
      <c r="D366" s="176">
        <v>2</v>
      </c>
      <c r="E366" s="177" t="s">
        <v>145</v>
      </c>
      <c r="F366" s="178" t="s">
        <v>145</v>
      </c>
      <c r="G366" s="64">
        <v>3800</v>
      </c>
    </row>
    <row r="367" spans="1:7" ht="46.8">
      <c r="A367" s="91" t="s">
        <v>365</v>
      </c>
      <c r="B367" s="92">
        <v>913</v>
      </c>
      <c r="C367" s="176">
        <v>12</v>
      </c>
      <c r="D367" s="176">
        <v>2</v>
      </c>
      <c r="E367" s="177" t="s">
        <v>366</v>
      </c>
      <c r="F367" s="178" t="s">
        <v>145</v>
      </c>
      <c r="G367" s="64">
        <v>3800</v>
      </c>
    </row>
    <row r="368" spans="1:7" ht="62.4">
      <c r="A368" s="91" t="s">
        <v>383</v>
      </c>
      <c r="B368" s="92">
        <v>913</v>
      </c>
      <c r="C368" s="176">
        <v>12</v>
      </c>
      <c r="D368" s="176">
        <v>2</v>
      </c>
      <c r="E368" s="177" t="s">
        <v>384</v>
      </c>
      <c r="F368" s="178" t="s">
        <v>145</v>
      </c>
      <c r="G368" s="64">
        <v>3800</v>
      </c>
    </row>
    <row r="369" spans="1:7" ht="62.4">
      <c r="A369" s="91" t="s">
        <v>397</v>
      </c>
      <c r="B369" s="92">
        <v>913</v>
      </c>
      <c r="C369" s="176">
        <v>12</v>
      </c>
      <c r="D369" s="176">
        <v>2</v>
      </c>
      <c r="E369" s="177" t="s">
        <v>398</v>
      </c>
      <c r="F369" s="178" t="s">
        <v>145</v>
      </c>
      <c r="G369" s="64">
        <v>3800</v>
      </c>
    </row>
    <row r="370" spans="1:7" ht="31.2">
      <c r="A370" s="91" t="s">
        <v>399</v>
      </c>
      <c r="B370" s="92">
        <v>913</v>
      </c>
      <c r="C370" s="176">
        <v>12</v>
      </c>
      <c r="D370" s="176">
        <v>2</v>
      </c>
      <c r="E370" s="177" t="s">
        <v>400</v>
      </c>
      <c r="F370" s="178" t="s">
        <v>145</v>
      </c>
      <c r="G370" s="64">
        <v>3800</v>
      </c>
    </row>
    <row r="371" spans="1:7">
      <c r="A371" s="91" t="s">
        <v>164</v>
      </c>
      <c r="B371" s="92">
        <v>913</v>
      </c>
      <c r="C371" s="176">
        <v>12</v>
      </c>
      <c r="D371" s="176">
        <v>2</v>
      </c>
      <c r="E371" s="177" t="s">
        <v>400</v>
      </c>
      <c r="F371" s="178" t="s">
        <v>165</v>
      </c>
      <c r="G371" s="64">
        <v>3800</v>
      </c>
    </row>
    <row r="372" spans="1:7" s="62" customFormat="1">
      <c r="A372" s="89" t="s">
        <v>662</v>
      </c>
      <c r="B372" s="90">
        <v>916</v>
      </c>
      <c r="C372" s="173"/>
      <c r="D372" s="173"/>
      <c r="E372" s="174" t="s">
        <v>145</v>
      </c>
      <c r="F372" s="175" t="s">
        <v>145</v>
      </c>
      <c r="G372" s="61">
        <v>1453.3</v>
      </c>
    </row>
    <row r="373" spans="1:7">
      <c r="A373" s="91" t="s">
        <v>642</v>
      </c>
      <c r="B373" s="92">
        <v>916</v>
      </c>
      <c r="C373" s="176">
        <v>1</v>
      </c>
      <c r="D373" s="176"/>
      <c r="E373" s="177" t="s">
        <v>145</v>
      </c>
      <c r="F373" s="178" t="s">
        <v>145</v>
      </c>
      <c r="G373" s="64">
        <v>1453.3</v>
      </c>
    </row>
    <row r="374" spans="1:7" ht="46.8">
      <c r="A374" s="91" t="s">
        <v>603</v>
      </c>
      <c r="B374" s="92">
        <v>916</v>
      </c>
      <c r="C374" s="176">
        <v>1</v>
      </c>
      <c r="D374" s="176">
        <v>3</v>
      </c>
      <c r="E374" s="177" t="s">
        <v>145</v>
      </c>
      <c r="F374" s="178" t="s">
        <v>145</v>
      </c>
      <c r="G374" s="64">
        <v>1453.3</v>
      </c>
    </row>
    <row r="375" spans="1:7">
      <c r="A375" s="91" t="s">
        <v>596</v>
      </c>
      <c r="B375" s="92">
        <v>916</v>
      </c>
      <c r="C375" s="176">
        <v>1</v>
      </c>
      <c r="D375" s="176">
        <v>3</v>
      </c>
      <c r="E375" s="177" t="s">
        <v>597</v>
      </c>
      <c r="F375" s="178" t="s">
        <v>145</v>
      </c>
      <c r="G375" s="64">
        <v>1453.3</v>
      </c>
    </row>
    <row r="376" spans="1:7" ht="31.2">
      <c r="A376" s="91" t="s">
        <v>598</v>
      </c>
      <c r="B376" s="92">
        <v>916</v>
      </c>
      <c r="C376" s="176">
        <v>1</v>
      </c>
      <c r="D376" s="176">
        <v>3</v>
      </c>
      <c r="E376" s="177" t="s">
        <v>599</v>
      </c>
      <c r="F376" s="178" t="s">
        <v>145</v>
      </c>
      <c r="G376" s="64">
        <v>1453.3</v>
      </c>
    </row>
    <row r="377" spans="1:7" ht="31.2">
      <c r="A377" s="91" t="s">
        <v>600</v>
      </c>
      <c r="B377" s="92">
        <v>916</v>
      </c>
      <c r="C377" s="176">
        <v>1</v>
      </c>
      <c r="D377" s="176">
        <v>3</v>
      </c>
      <c r="E377" s="177" t="s">
        <v>601</v>
      </c>
      <c r="F377" s="178" t="s">
        <v>145</v>
      </c>
      <c r="G377" s="64">
        <v>973</v>
      </c>
    </row>
    <row r="378" spans="1:7">
      <c r="A378" s="91" t="s">
        <v>283</v>
      </c>
      <c r="B378" s="92">
        <v>916</v>
      </c>
      <c r="C378" s="176">
        <v>1</v>
      </c>
      <c r="D378" s="176">
        <v>3</v>
      </c>
      <c r="E378" s="177" t="s">
        <v>602</v>
      </c>
      <c r="F378" s="178" t="s">
        <v>145</v>
      </c>
      <c r="G378" s="64">
        <v>905</v>
      </c>
    </row>
    <row r="379" spans="1:7" ht="63.75" customHeight="1">
      <c r="A379" s="91" t="s">
        <v>168</v>
      </c>
      <c r="B379" s="92">
        <v>916</v>
      </c>
      <c r="C379" s="176">
        <v>1</v>
      </c>
      <c r="D379" s="176">
        <v>3</v>
      </c>
      <c r="E379" s="177" t="s">
        <v>602</v>
      </c>
      <c r="F379" s="178" t="s">
        <v>169</v>
      </c>
      <c r="G379" s="64">
        <v>905</v>
      </c>
    </row>
    <row r="380" spans="1:7" ht="141.75" customHeight="1">
      <c r="A380" s="91" t="s">
        <v>210</v>
      </c>
      <c r="B380" s="92">
        <v>916</v>
      </c>
      <c r="C380" s="176">
        <v>1</v>
      </c>
      <c r="D380" s="176">
        <v>3</v>
      </c>
      <c r="E380" s="177" t="s">
        <v>604</v>
      </c>
      <c r="F380" s="178" t="s">
        <v>145</v>
      </c>
      <c r="G380" s="64">
        <v>68</v>
      </c>
    </row>
    <row r="381" spans="1:7" ht="63.75" customHeight="1">
      <c r="A381" s="91" t="s">
        <v>168</v>
      </c>
      <c r="B381" s="92">
        <v>916</v>
      </c>
      <c r="C381" s="176">
        <v>1</v>
      </c>
      <c r="D381" s="176">
        <v>3</v>
      </c>
      <c r="E381" s="177" t="s">
        <v>604</v>
      </c>
      <c r="F381" s="178" t="s">
        <v>169</v>
      </c>
      <c r="G381" s="64">
        <v>68</v>
      </c>
    </row>
    <row r="382" spans="1:7" ht="31.2">
      <c r="A382" s="91" t="s">
        <v>605</v>
      </c>
      <c r="B382" s="92">
        <v>916</v>
      </c>
      <c r="C382" s="176">
        <v>1</v>
      </c>
      <c r="D382" s="176">
        <v>3</v>
      </c>
      <c r="E382" s="177" t="s">
        <v>606</v>
      </c>
      <c r="F382" s="178" t="s">
        <v>145</v>
      </c>
      <c r="G382" s="64">
        <v>480.3</v>
      </c>
    </row>
    <row r="383" spans="1:7">
      <c r="A383" s="91" t="s">
        <v>283</v>
      </c>
      <c r="B383" s="92">
        <v>916</v>
      </c>
      <c r="C383" s="176">
        <v>1</v>
      </c>
      <c r="D383" s="176">
        <v>3</v>
      </c>
      <c r="E383" s="177" t="s">
        <v>607</v>
      </c>
      <c r="F383" s="178" t="s">
        <v>145</v>
      </c>
      <c r="G383" s="64">
        <v>366.3</v>
      </c>
    </row>
    <row r="384" spans="1:7" ht="63.75" customHeight="1">
      <c r="A384" s="91" t="s">
        <v>168</v>
      </c>
      <c r="B384" s="92">
        <v>916</v>
      </c>
      <c r="C384" s="176">
        <v>1</v>
      </c>
      <c r="D384" s="176">
        <v>3</v>
      </c>
      <c r="E384" s="177" t="s">
        <v>607</v>
      </c>
      <c r="F384" s="178" t="s">
        <v>169</v>
      </c>
      <c r="G384" s="64">
        <v>358.6</v>
      </c>
    </row>
    <row r="385" spans="1:7" ht="31.2">
      <c r="A385" s="91" t="s">
        <v>152</v>
      </c>
      <c r="B385" s="92">
        <v>916</v>
      </c>
      <c r="C385" s="176">
        <v>1</v>
      </c>
      <c r="D385" s="176">
        <v>3</v>
      </c>
      <c r="E385" s="177" t="s">
        <v>607</v>
      </c>
      <c r="F385" s="178" t="s">
        <v>153</v>
      </c>
      <c r="G385" s="64">
        <v>7.7</v>
      </c>
    </row>
    <row r="386" spans="1:7" ht="141.75" customHeight="1">
      <c r="A386" s="91" t="s">
        <v>210</v>
      </c>
      <c r="B386" s="92">
        <v>916</v>
      </c>
      <c r="C386" s="176">
        <v>1</v>
      </c>
      <c r="D386" s="176">
        <v>3</v>
      </c>
      <c r="E386" s="177" t="s">
        <v>608</v>
      </c>
      <c r="F386" s="178" t="s">
        <v>145</v>
      </c>
      <c r="G386" s="64">
        <v>114</v>
      </c>
    </row>
    <row r="387" spans="1:7" ht="63.75" customHeight="1">
      <c r="A387" s="91" t="s">
        <v>168</v>
      </c>
      <c r="B387" s="92">
        <v>916</v>
      </c>
      <c r="C387" s="176">
        <v>1</v>
      </c>
      <c r="D387" s="176">
        <v>3</v>
      </c>
      <c r="E387" s="177" t="s">
        <v>608</v>
      </c>
      <c r="F387" s="178" t="s">
        <v>169</v>
      </c>
      <c r="G387" s="64">
        <v>114</v>
      </c>
    </row>
    <row r="388" spans="1:7" s="62" customFormat="1">
      <c r="A388" s="89" t="s">
        <v>663</v>
      </c>
      <c r="B388" s="90">
        <v>917</v>
      </c>
      <c r="C388" s="173"/>
      <c r="D388" s="173"/>
      <c r="E388" s="174" t="s">
        <v>145</v>
      </c>
      <c r="F388" s="175" t="s">
        <v>145</v>
      </c>
      <c r="G388" s="61">
        <v>59549.1</v>
      </c>
    </row>
    <row r="389" spans="1:7">
      <c r="A389" s="91" t="s">
        <v>642</v>
      </c>
      <c r="B389" s="92">
        <v>917</v>
      </c>
      <c r="C389" s="176">
        <v>1</v>
      </c>
      <c r="D389" s="176"/>
      <c r="E389" s="177" t="s">
        <v>145</v>
      </c>
      <c r="F389" s="178" t="s">
        <v>145</v>
      </c>
      <c r="G389" s="64">
        <v>49230.400000000001</v>
      </c>
    </row>
    <row r="390" spans="1:7" ht="31.2">
      <c r="A390" s="91" t="s">
        <v>442</v>
      </c>
      <c r="B390" s="92">
        <v>917</v>
      </c>
      <c r="C390" s="176">
        <v>1</v>
      </c>
      <c r="D390" s="176">
        <v>2</v>
      </c>
      <c r="E390" s="177" t="s">
        <v>145</v>
      </c>
      <c r="F390" s="178" t="s">
        <v>145</v>
      </c>
      <c r="G390" s="64">
        <v>2225.1999999999998</v>
      </c>
    </row>
    <row r="391" spans="1:7" ht="46.8">
      <c r="A391" s="91" t="s">
        <v>409</v>
      </c>
      <c r="B391" s="92">
        <v>917</v>
      </c>
      <c r="C391" s="176">
        <v>1</v>
      </c>
      <c r="D391" s="176">
        <v>2</v>
      </c>
      <c r="E391" s="177" t="s">
        <v>410</v>
      </c>
      <c r="F391" s="178" t="s">
        <v>145</v>
      </c>
      <c r="G391" s="64">
        <v>2225.1999999999998</v>
      </c>
    </row>
    <row r="392" spans="1:7" ht="31.2">
      <c r="A392" s="91" t="s">
        <v>411</v>
      </c>
      <c r="B392" s="92">
        <v>917</v>
      </c>
      <c r="C392" s="176">
        <v>1</v>
      </c>
      <c r="D392" s="176">
        <v>2</v>
      </c>
      <c r="E392" s="177" t="s">
        <v>412</v>
      </c>
      <c r="F392" s="178" t="s">
        <v>145</v>
      </c>
      <c r="G392" s="64">
        <v>2225.1999999999998</v>
      </c>
    </row>
    <row r="393" spans="1:7" ht="31.2">
      <c r="A393" s="91" t="s">
        <v>439</v>
      </c>
      <c r="B393" s="92">
        <v>917</v>
      </c>
      <c r="C393" s="176">
        <v>1</v>
      </c>
      <c r="D393" s="176">
        <v>2</v>
      </c>
      <c r="E393" s="177" t="s">
        <v>440</v>
      </c>
      <c r="F393" s="178" t="s">
        <v>145</v>
      </c>
      <c r="G393" s="64">
        <v>2225.1999999999998</v>
      </c>
    </row>
    <row r="394" spans="1:7" ht="31.2">
      <c r="A394" s="91" t="s">
        <v>222</v>
      </c>
      <c r="B394" s="92">
        <v>917</v>
      </c>
      <c r="C394" s="176">
        <v>1</v>
      </c>
      <c r="D394" s="176">
        <v>2</v>
      </c>
      <c r="E394" s="177" t="s">
        <v>441</v>
      </c>
      <c r="F394" s="178" t="s">
        <v>145</v>
      </c>
      <c r="G394" s="64">
        <v>1861.2</v>
      </c>
    </row>
    <row r="395" spans="1:7" ht="63.75" customHeight="1">
      <c r="A395" s="91" t="s">
        <v>168</v>
      </c>
      <c r="B395" s="92">
        <v>917</v>
      </c>
      <c r="C395" s="176">
        <v>1</v>
      </c>
      <c r="D395" s="176">
        <v>2</v>
      </c>
      <c r="E395" s="177" t="s">
        <v>441</v>
      </c>
      <c r="F395" s="178" t="s">
        <v>169</v>
      </c>
      <c r="G395" s="64">
        <v>1861.2</v>
      </c>
    </row>
    <row r="396" spans="1:7" ht="141" customHeight="1">
      <c r="A396" s="91" t="s">
        <v>210</v>
      </c>
      <c r="B396" s="92">
        <v>917</v>
      </c>
      <c r="C396" s="176">
        <v>1</v>
      </c>
      <c r="D396" s="176">
        <v>2</v>
      </c>
      <c r="E396" s="177" t="s">
        <v>443</v>
      </c>
      <c r="F396" s="178" t="s">
        <v>145</v>
      </c>
      <c r="G396" s="64">
        <v>364</v>
      </c>
    </row>
    <row r="397" spans="1:7" ht="63.75" customHeight="1">
      <c r="A397" s="91" t="s">
        <v>168</v>
      </c>
      <c r="B397" s="92">
        <v>917</v>
      </c>
      <c r="C397" s="176">
        <v>1</v>
      </c>
      <c r="D397" s="176">
        <v>2</v>
      </c>
      <c r="E397" s="177" t="s">
        <v>443</v>
      </c>
      <c r="F397" s="178" t="s">
        <v>169</v>
      </c>
      <c r="G397" s="64">
        <v>364</v>
      </c>
    </row>
    <row r="398" spans="1:7" ht="46.8">
      <c r="A398" s="91" t="s">
        <v>318</v>
      </c>
      <c r="B398" s="92">
        <v>917</v>
      </c>
      <c r="C398" s="176">
        <v>1</v>
      </c>
      <c r="D398" s="176">
        <v>4</v>
      </c>
      <c r="E398" s="177" t="s">
        <v>145</v>
      </c>
      <c r="F398" s="178" t="s">
        <v>145</v>
      </c>
      <c r="G398" s="64">
        <v>42085.2</v>
      </c>
    </row>
    <row r="399" spans="1:7" ht="46.8">
      <c r="A399" s="91" t="s">
        <v>287</v>
      </c>
      <c r="B399" s="92">
        <v>917</v>
      </c>
      <c r="C399" s="176">
        <v>1</v>
      </c>
      <c r="D399" s="176">
        <v>4</v>
      </c>
      <c r="E399" s="177" t="s">
        <v>288</v>
      </c>
      <c r="F399" s="178" t="s">
        <v>145</v>
      </c>
      <c r="G399" s="64">
        <v>2.4</v>
      </c>
    </row>
    <row r="400" spans="1:7" ht="47.25" customHeight="1">
      <c r="A400" s="91" t="s">
        <v>310</v>
      </c>
      <c r="B400" s="92">
        <v>917</v>
      </c>
      <c r="C400" s="176">
        <v>1</v>
      </c>
      <c r="D400" s="176">
        <v>4</v>
      </c>
      <c r="E400" s="177" t="s">
        <v>311</v>
      </c>
      <c r="F400" s="178" t="s">
        <v>145</v>
      </c>
      <c r="G400" s="64">
        <v>2.4</v>
      </c>
    </row>
    <row r="401" spans="1:7" ht="62.4">
      <c r="A401" s="91" t="s">
        <v>315</v>
      </c>
      <c r="B401" s="92">
        <v>917</v>
      </c>
      <c r="C401" s="176">
        <v>1</v>
      </c>
      <c r="D401" s="176">
        <v>4</v>
      </c>
      <c r="E401" s="177" t="s">
        <v>316</v>
      </c>
      <c r="F401" s="178" t="s">
        <v>145</v>
      </c>
      <c r="G401" s="64">
        <v>2.4</v>
      </c>
    </row>
    <row r="402" spans="1:7" ht="62.4">
      <c r="A402" s="91" t="s">
        <v>229</v>
      </c>
      <c r="B402" s="92">
        <v>917</v>
      </c>
      <c r="C402" s="176">
        <v>1</v>
      </c>
      <c r="D402" s="176">
        <v>4</v>
      </c>
      <c r="E402" s="177" t="s">
        <v>317</v>
      </c>
      <c r="F402" s="178" t="s">
        <v>145</v>
      </c>
      <c r="G402" s="64">
        <v>2.4</v>
      </c>
    </row>
    <row r="403" spans="1:7" ht="31.2">
      <c r="A403" s="91" t="s">
        <v>152</v>
      </c>
      <c r="B403" s="92">
        <v>917</v>
      </c>
      <c r="C403" s="176">
        <v>1</v>
      </c>
      <c r="D403" s="176">
        <v>4</v>
      </c>
      <c r="E403" s="177" t="s">
        <v>317</v>
      </c>
      <c r="F403" s="178" t="s">
        <v>153</v>
      </c>
      <c r="G403" s="64">
        <v>2.4</v>
      </c>
    </row>
    <row r="404" spans="1:7" ht="46.8">
      <c r="A404" s="91" t="s">
        <v>409</v>
      </c>
      <c r="B404" s="92">
        <v>917</v>
      </c>
      <c r="C404" s="176">
        <v>1</v>
      </c>
      <c r="D404" s="176">
        <v>4</v>
      </c>
      <c r="E404" s="177" t="s">
        <v>410</v>
      </c>
      <c r="F404" s="178" t="s">
        <v>145</v>
      </c>
      <c r="G404" s="64">
        <v>42082.8</v>
      </c>
    </row>
    <row r="405" spans="1:7" ht="31.2">
      <c r="A405" s="91" t="s">
        <v>411</v>
      </c>
      <c r="B405" s="92">
        <v>917</v>
      </c>
      <c r="C405" s="176">
        <v>1</v>
      </c>
      <c r="D405" s="176">
        <v>4</v>
      </c>
      <c r="E405" s="177" t="s">
        <v>412</v>
      </c>
      <c r="F405" s="178" t="s">
        <v>145</v>
      </c>
      <c r="G405" s="64">
        <v>42082.8</v>
      </c>
    </row>
    <row r="406" spans="1:7" ht="31.2">
      <c r="A406" s="91" t="s">
        <v>434</v>
      </c>
      <c r="B406" s="92">
        <v>917</v>
      </c>
      <c r="C406" s="176">
        <v>1</v>
      </c>
      <c r="D406" s="176">
        <v>4</v>
      </c>
      <c r="E406" s="177" t="s">
        <v>435</v>
      </c>
      <c r="F406" s="178" t="s">
        <v>145</v>
      </c>
      <c r="G406" s="64">
        <v>38124.300000000003</v>
      </c>
    </row>
    <row r="407" spans="1:7" ht="31.2">
      <c r="A407" s="91" t="s">
        <v>222</v>
      </c>
      <c r="B407" s="92">
        <v>917</v>
      </c>
      <c r="C407" s="176">
        <v>1</v>
      </c>
      <c r="D407" s="176">
        <v>4</v>
      </c>
      <c r="E407" s="177" t="s">
        <v>436</v>
      </c>
      <c r="F407" s="178" t="s">
        <v>145</v>
      </c>
      <c r="G407" s="64">
        <v>29798.9</v>
      </c>
    </row>
    <row r="408" spans="1:7" ht="63.75" customHeight="1">
      <c r="A408" s="91" t="s">
        <v>168</v>
      </c>
      <c r="B408" s="92">
        <v>917</v>
      </c>
      <c r="C408" s="176">
        <v>1</v>
      </c>
      <c r="D408" s="176">
        <v>4</v>
      </c>
      <c r="E408" s="177" t="s">
        <v>436</v>
      </c>
      <c r="F408" s="178" t="s">
        <v>169</v>
      </c>
      <c r="G408" s="64">
        <v>26969.7</v>
      </c>
    </row>
    <row r="409" spans="1:7" ht="31.2">
      <c r="A409" s="91" t="s">
        <v>152</v>
      </c>
      <c r="B409" s="92">
        <v>917</v>
      </c>
      <c r="C409" s="176">
        <v>1</v>
      </c>
      <c r="D409" s="176">
        <v>4</v>
      </c>
      <c r="E409" s="177" t="s">
        <v>436</v>
      </c>
      <c r="F409" s="178" t="s">
        <v>153</v>
      </c>
      <c r="G409" s="64">
        <v>2820.4</v>
      </c>
    </row>
    <row r="410" spans="1:7">
      <c r="A410" s="91" t="s">
        <v>164</v>
      </c>
      <c r="B410" s="92">
        <v>917</v>
      </c>
      <c r="C410" s="176">
        <v>1</v>
      </c>
      <c r="D410" s="176">
        <v>4</v>
      </c>
      <c r="E410" s="177" t="s">
        <v>436</v>
      </c>
      <c r="F410" s="178" t="s">
        <v>165</v>
      </c>
      <c r="G410" s="64">
        <v>8.8000000000000007</v>
      </c>
    </row>
    <row r="411" spans="1:7" ht="141.75" customHeight="1">
      <c r="A411" s="91" t="s">
        <v>210</v>
      </c>
      <c r="B411" s="92">
        <v>917</v>
      </c>
      <c r="C411" s="176">
        <v>1</v>
      </c>
      <c r="D411" s="176">
        <v>4</v>
      </c>
      <c r="E411" s="177" t="s">
        <v>437</v>
      </c>
      <c r="F411" s="178" t="s">
        <v>145</v>
      </c>
      <c r="G411" s="64">
        <v>7900</v>
      </c>
    </row>
    <row r="412" spans="1:7" ht="63.75" customHeight="1">
      <c r="A412" s="91" t="s">
        <v>168</v>
      </c>
      <c r="B412" s="92">
        <v>917</v>
      </c>
      <c r="C412" s="176">
        <v>1</v>
      </c>
      <c r="D412" s="176">
        <v>4</v>
      </c>
      <c r="E412" s="177" t="s">
        <v>437</v>
      </c>
      <c r="F412" s="178" t="s">
        <v>169</v>
      </c>
      <c r="G412" s="64">
        <v>7900</v>
      </c>
    </row>
    <row r="413" spans="1:7" ht="141.75" customHeight="1">
      <c r="A413" s="91" t="s">
        <v>210</v>
      </c>
      <c r="B413" s="92">
        <v>917</v>
      </c>
      <c r="C413" s="176">
        <v>1</v>
      </c>
      <c r="D413" s="176">
        <v>4</v>
      </c>
      <c r="E413" s="177" t="s">
        <v>438</v>
      </c>
      <c r="F413" s="178" t="s">
        <v>145</v>
      </c>
      <c r="G413" s="64">
        <v>425.4</v>
      </c>
    </row>
    <row r="414" spans="1:7" ht="63.75" customHeight="1">
      <c r="A414" s="91" t="s">
        <v>168</v>
      </c>
      <c r="B414" s="92">
        <v>917</v>
      </c>
      <c r="C414" s="176">
        <v>1</v>
      </c>
      <c r="D414" s="176">
        <v>4</v>
      </c>
      <c r="E414" s="177" t="s">
        <v>438</v>
      </c>
      <c r="F414" s="178" t="s">
        <v>169</v>
      </c>
      <c r="G414" s="64">
        <v>425.4</v>
      </c>
    </row>
    <row r="415" spans="1:7" ht="31.2">
      <c r="A415" s="91" t="s">
        <v>444</v>
      </c>
      <c r="B415" s="92">
        <v>917</v>
      </c>
      <c r="C415" s="176">
        <v>1</v>
      </c>
      <c r="D415" s="176">
        <v>4</v>
      </c>
      <c r="E415" s="177" t="s">
        <v>445</v>
      </c>
      <c r="F415" s="178" t="s">
        <v>145</v>
      </c>
      <c r="G415" s="64">
        <v>3958.5</v>
      </c>
    </row>
    <row r="416" spans="1:7" ht="62.4">
      <c r="A416" s="91" t="s">
        <v>449</v>
      </c>
      <c r="B416" s="92">
        <v>917</v>
      </c>
      <c r="C416" s="176">
        <v>1</v>
      </c>
      <c r="D416" s="176">
        <v>4</v>
      </c>
      <c r="E416" s="177" t="s">
        <v>450</v>
      </c>
      <c r="F416" s="178" t="s">
        <v>145</v>
      </c>
      <c r="G416" s="64">
        <v>1306.5999999999999</v>
      </c>
    </row>
    <row r="417" spans="1:7" ht="63.75" customHeight="1">
      <c r="A417" s="91" t="s">
        <v>168</v>
      </c>
      <c r="B417" s="92">
        <v>917</v>
      </c>
      <c r="C417" s="176">
        <v>1</v>
      </c>
      <c r="D417" s="176">
        <v>4</v>
      </c>
      <c r="E417" s="177" t="s">
        <v>450</v>
      </c>
      <c r="F417" s="178" t="s">
        <v>169</v>
      </c>
      <c r="G417" s="64">
        <v>1189.4000000000001</v>
      </c>
    </row>
    <row r="418" spans="1:7" ht="31.2">
      <c r="A418" s="91" t="s">
        <v>152</v>
      </c>
      <c r="B418" s="92">
        <v>917</v>
      </c>
      <c r="C418" s="176">
        <v>1</v>
      </c>
      <c r="D418" s="176">
        <v>4</v>
      </c>
      <c r="E418" s="177" t="s">
        <v>450</v>
      </c>
      <c r="F418" s="178" t="s">
        <v>153</v>
      </c>
      <c r="G418" s="64">
        <v>117.2</v>
      </c>
    </row>
    <row r="419" spans="1:7" ht="62.4">
      <c r="A419" s="91" t="s">
        <v>451</v>
      </c>
      <c r="B419" s="92">
        <v>917</v>
      </c>
      <c r="C419" s="176">
        <v>1</v>
      </c>
      <c r="D419" s="176">
        <v>4</v>
      </c>
      <c r="E419" s="177" t="s">
        <v>452</v>
      </c>
      <c r="F419" s="178" t="s">
        <v>145</v>
      </c>
      <c r="G419" s="64">
        <v>1317.2</v>
      </c>
    </row>
    <row r="420" spans="1:7" ht="63.75" customHeight="1">
      <c r="A420" s="91" t="s">
        <v>168</v>
      </c>
      <c r="B420" s="92">
        <v>917</v>
      </c>
      <c r="C420" s="176">
        <v>1</v>
      </c>
      <c r="D420" s="176">
        <v>4</v>
      </c>
      <c r="E420" s="177" t="s">
        <v>452</v>
      </c>
      <c r="F420" s="178" t="s">
        <v>169</v>
      </c>
      <c r="G420" s="64">
        <v>1104</v>
      </c>
    </row>
    <row r="421" spans="1:7" ht="31.2">
      <c r="A421" s="91" t="s">
        <v>152</v>
      </c>
      <c r="B421" s="92">
        <v>917</v>
      </c>
      <c r="C421" s="176">
        <v>1</v>
      </c>
      <c r="D421" s="176">
        <v>4</v>
      </c>
      <c r="E421" s="177" t="s">
        <v>452</v>
      </c>
      <c r="F421" s="178" t="s">
        <v>153</v>
      </c>
      <c r="G421" s="64">
        <v>213.2</v>
      </c>
    </row>
    <row r="422" spans="1:7" ht="31.2">
      <c r="A422" s="91" t="s">
        <v>453</v>
      </c>
      <c r="B422" s="92">
        <v>917</v>
      </c>
      <c r="C422" s="176">
        <v>1</v>
      </c>
      <c r="D422" s="176">
        <v>4</v>
      </c>
      <c r="E422" s="177" t="s">
        <v>454</v>
      </c>
      <c r="F422" s="178" t="s">
        <v>145</v>
      </c>
      <c r="G422" s="64">
        <v>648.5</v>
      </c>
    </row>
    <row r="423" spans="1:7" ht="63.75" customHeight="1">
      <c r="A423" s="91" t="s">
        <v>168</v>
      </c>
      <c r="B423" s="92">
        <v>917</v>
      </c>
      <c r="C423" s="176">
        <v>1</v>
      </c>
      <c r="D423" s="176">
        <v>4</v>
      </c>
      <c r="E423" s="177" t="s">
        <v>454</v>
      </c>
      <c r="F423" s="178" t="s">
        <v>169</v>
      </c>
      <c r="G423" s="64">
        <v>593.9</v>
      </c>
    </row>
    <row r="424" spans="1:7" ht="31.2">
      <c r="A424" s="91" t="s">
        <v>152</v>
      </c>
      <c r="B424" s="92">
        <v>917</v>
      </c>
      <c r="C424" s="176">
        <v>1</v>
      </c>
      <c r="D424" s="176">
        <v>4</v>
      </c>
      <c r="E424" s="177" t="s">
        <v>454</v>
      </c>
      <c r="F424" s="178" t="s">
        <v>153</v>
      </c>
      <c r="G424" s="64">
        <v>54.6</v>
      </c>
    </row>
    <row r="425" spans="1:7" ht="46.8">
      <c r="A425" s="91" t="s">
        <v>455</v>
      </c>
      <c r="B425" s="92">
        <v>917</v>
      </c>
      <c r="C425" s="176">
        <v>1</v>
      </c>
      <c r="D425" s="176">
        <v>4</v>
      </c>
      <c r="E425" s="177" t="s">
        <v>456</v>
      </c>
      <c r="F425" s="178" t="s">
        <v>145</v>
      </c>
      <c r="G425" s="64">
        <v>648.5</v>
      </c>
    </row>
    <row r="426" spans="1:7" ht="63.75" customHeight="1">
      <c r="A426" s="91" t="s">
        <v>168</v>
      </c>
      <c r="B426" s="92">
        <v>917</v>
      </c>
      <c r="C426" s="176">
        <v>1</v>
      </c>
      <c r="D426" s="176">
        <v>4</v>
      </c>
      <c r="E426" s="177" t="s">
        <v>456</v>
      </c>
      <c r="F426" s="178" t="s">
        <v>169</v>
      </c>
      <c r="G426" s="64">
        <v>593.9</v>
      </c>
    </row>
    <row r="427" spans="1:7" ht="31.2">
      <c r="A427" s="91" t="s">
        <v>152</v>
      </c>
      <c r="B427" s="92">
        <v>917</v>
      </c>
      <c r="C427" s="176">
        <v>1</v>
      </c>
      <c r="D427" s="176">
        <v>4</v>
      </c>
      <c r="E427" s="177" t="s">
        <v>456</v>
      </c>
      <c r="F427" s="178" t="s">
        <v>153</v>
      </c>
      <c r="G427" s="64">
        <v>54.6</v>
      </c>
    </row>
    <row r="428" spans="1:7" ht="93.6">
      <c r="A428" s="91" t="s">
        <v>457</v>
      </c>
      <c r="B428" s="92">
        <v>917</v>
      </c>
      <c r="C428" s="176">
        <v>1</v>
      </c>
      <c r="D428" s="176">
        <v>4</v>
      </c>
      <c r="E428" s="177" t="s">
        <v>458</v>
      </c>
      <c r="F428" s="178" t="s">
        <v>145</v>
      </c>
      <c r="G428" s="64">
        <v>0.7</v>
      </c>
    </row>
    <row r="429" spans="1:7" ht="31.2">
      <c r="A429" s="91" t="s">
        <v>152</v>
      </c>
      <c r="B429" s="92">
        <v>917</v>
      </c>
      <c r="C429" s="176">
        <v>1</v>
      </c>
      <c r="D429" s="176">
        <v>4</v>
      </c>
      <c r="E429" s="177" t="s">
        <v>458</v>
      </c>
      <c r="F429" s="178" t="s">
        <v>153</v>
      </c>
      <c r="G429" s="64">
        <v>0.7</v>
      </c>
    </row>
    <row r="430" spans="1:7" ht="31.2">
      <c r="A430" s="91" t="s">
        <v>459</v>
      </c>
      <c r="B430" s="92">
        <v>917</v>
      </c>
      <c r="C430" s="176">
        <v>1</v>
      </c>
      <c r="D430" s="176">
        <v>4</v>
      </c>
      <c r="E430" s="177" t="s">
        <v>460</v>
      </c>
      <c r="F430" s="178" t="s">
        <v>145</v>
      </c>
      <c r="G430" s="64">
        <v>37</v>
      </c>
    </row>
    <row r="431" spans="1:7" ht="63.75" customHeight="1">
      <c r="A431" s="91" t="s">
        <v>168</v>
      </c>
      <c r="B431" s="92">
        <v>917</v>
      </c>
      <c r="C431" s="176">
        <v>1</v>
      </c>
      <c r="D431" s="176">
        <v>4</v>
      </c>
      <c r="E431" s="177" t="s">
        <v>460</v>
      </c>
      <c r="F431" s="178" t="s">
        <v>169</v>
      </c>
      <c r="G431" s="64">
        <v>34.5</v>
      </c>
    </row>
    <row r="432" spans="1:7" ht="31.2">
      <c r="A432" s="91" t="s">
        <v>152</v>
      </c>
      <c r="B432" s="92">
        <v>917</v>
      </c>
      <c r="C432" s="176">
        <v>1</v>
      </c>
      <c r="D432" s="176">
        <v>4</v>
      </c>
      <c r="E432" s="177" t="s">
        <v>460</v>
      </c>
      <c r="F432" s="178" t="s">
        <v>153</v>
      </c>
      <c r="G432" s="64">
        <v>2.5</v>
      </c>
    </row>
    <row r="433" spans="1:7">
      <c r="A433" s="91" t="s">
        <v>448</v>
      </c>
      <c r="B433" s="92">
        <v>917</v>
      </c>
      <c r="C433" s="176">
        <v>1</v>
      </c>
      <c r="D433" s="176">
        <v>5</v>
      </c>
      <c r="E433" s="177" t="s">
        <v>145</v>
      </c>
      <c r="F433" s="178" t="s">
        <v>145</v>
      </c>
      <c r="G433" s="64">
        <v>6.6</v>
      </c>
    </row>
    <row r="434" spans="1:7" ht="46.8">
      <c r="A434" s="91" t="s">
        <v>409</v>
      </c>
      <c r="B434" s="92">
        <v>917</v>
      </c>
      <c r="C434" s="176">
        <v>1</v>
      </c>
      <c r="D434" s="176">
        <v>5</v>
      </c>
      <c r="E434" s="177" t="s">
        <v>410</v>
      </c>
      <c r="F434" s="178" t="s">
        <v>145</v>
      </c>
      <c r="G434" s="64">
        <v>6.6</v>
      </c>
    </row>
    <row r="435" spans="1:7" ht="31.2">
      <c r="A435" s="91" t="s">
        <v>411</v>
      </c>
      <c r="B435" s="92">
        <v>917</v>
      </c>
      <c r="C435" s="176">
        <v>1</v>
      </c>
      <c r="D435" s="176">
        <v>5</v>
      </c>
      <c r="E435" s="177" t="s">
        <v>412</v>
      </c>
      <c r="F435" s="178" t="s">
        <v>145</v>
      </c>
      <c r="G435" s="64">
        <v>6.6</v>
      </c>
    </row>
    <row r="436" spans="1:7" ht="31.2">
      <c r="A436" s="91" t="s">
        <v>444</v>
      </c>
      <c r="B436" s="92">
        <v>917</v>
      </c>
      <c r="C436" s="176">
        <v>1</v>
      </c>
      <c r="D436" s="176">
        <v>5</v>
      </c>
      <c r="E436" s="177" t="s">
        <v>445</v>
      </c>
      <c r="F436" s="178" t="s">
        <v>145</v>
      </c>
      <c r="G436" s="64">
        <v>6.6</v>
      </c>
    </row>
    <row r="437" spans="1:7" ht="46.8">
      <c r="A437" s="91" t="s">
        <v>446</v>
      </c>
      <c r="B437" s="92">
        <v>917</v>
      </c>
      <c r="C437" s="176">
        <v>1</v>
      </c>
      <c r="D437" s="176">
        <v>5</v>
      </c>
      <c r="E437" s="177" t="s">
        <v>447</v>
      </c>
      <c r="F437" s="178" t="s">
        <v>145</v>
      </c>
      <c r="G437" s="64">
        <v>6.6</v>
      </c>
    </row>
    <row r="438" spans="1:7" ht="31.2">
      <c r="A438" s="91" t="s">
        <v>152</v>
      </c>
      <c r="B438" s="92">
        <v>917</v>
      </c>
      <c r="C438" s="176">
        <v>1</v>
      </c>
      <c r="D438" s="176">
        <v>5</v>
      </c>
      <c r="E438" s="177" t="s">
        <v>447</v>
      </c>
      <c r="F438" s="178" t="s">
        <v>153</v>
      </c>
      <c r="G438" s="64">
        <v>6.6</v>
      </c>
    </row>
    <row r="439" spans="1:7">
      <c r="A439" s="91" t="s">
        <v>624</v>
      </c>
      <c r="B439" s="92">
        <v>917</v>
      </c>
      <c r="C439" s="176">
        <v>1</v>
      </c>
      <c r="D439" s="176">
        <v>7</v>
      </c>
      <c r="E439" s="177" t="s">
        <v>145</v>
      </c>
      <c r="F439" s="178" t="s">
        <v>145</v>
      </c>
      <c r="G439" s="64">
        <v>3200</v>
      </c>
    </row>
    <row r="440" spans="1:7">
      <c r="A440" s="91" t="s">
        <v>596</v>
      </c>
      <c r="B440" s="92">
        <v>917</v>
      </c>
      <c r="C440" s="176">
        <v>1</v>
      </c>
      <c r="D440" s="176">
        <v>7</v>
      </c>
      <c r="E440" s="177" t="s">
        <v>597</v>
      </c>
      <c r="F440" s="178" t="s">
        <v>145</v>
      </c>
      <c r="G440" s="64">
        <v>3200</v>
      </c>
    </row>
    <row r="441" spans="1:7">
      <c r="A441" s="91" t="s">
        <v>620</v>
      </c>
      <c r="B441" s="92">
        <v>917</v>
      </c>
      <c r="C441" s="176">
        <v>1</v>
      </c>
      <c r="D441" s="176">
        <v>7</v>
      </c>
      <c r="E441" s="177" t="s">
        <v>621</v>
      </c>
      <c r="F441" s="178" t="s">
        <v>145</v>
      </c>
      <c r="G441" s="64">
        <v>3200</v>
      </c>
    </row>
    <row r="442" spans="1:7" ht="31.2">
      <c r="A442" s="91" t="s">
        <v>622</v>
      </c>
      <c r="B442" s="92">
        <v>917</v>
      </c>
      <c r="C442" s="176">
        <v>1</v>
      </c>
      <c r="D442" s="176">
        <v>7</v>
      </c>
      <c r="E442" s="177" t="s">
        <v>623</v>
      </c>
      <c r="F442" s="178" t="s">
        <v>145</v>
      </c>
      <c r="G442" s="64">
        <v>3200</v>
      </c>
    </row>
    <row r="443" spans="1:7">
      <c r="A443" s="91" t="s">
        <v>164</v>
      </c>
      <c r="B443" s="92">
        <v>917</v>
      </c>
      <c r="C443" s="176">
        <v>1</v>
      </c>
      <c r="D443" s="176">
        <v>7</v>
      </c>
      <c r="E443" s="177" t="s">
        <v>623</v>
      </c>
      <c r="F443" s="178" t="s">
        <v>165</v>
      </c>
      <c r="G443" s="64">
        <v>3200</v>
      </c>
    </row>
    <row r="444" spans="1:7">
      <c r="A444" s="91" t="s">
        <v>295</v>
      </c>
      <c r="B444" s="92">
        <v>917</v>
      </c>
      <c r="C444" s="176">
        <v>1</v>
      </c>
      <c r="D444" s="176">
        <v>13</v>
      </c>
      <c r="E444" s="177" t="s">
        <v>145</v>
      </c>
      <c r="F444" s="178" t="s">
        <v>145</v>
      </c>
      <c r="G444" s="64">
        <v>1713.4</v>
      </c>
    </row>
    <row r="445" spans="1:7" ht="46.8">
      <c r="A445" s="91" t="s">
        <v>287</v>
      </c>
      <c r="B445" s="92">
        <v>917</v>
      </c>
      <c r="C445" s="176">
        <v>1</v>
      </c>
      <c r="D445" s="176">
        <v>13</v>
      </c>
      <c r="E445" s="177" t="s">
        <v>288</v>
      </c>
      <c r="F445" s="178" t="s">
        <v>145</v>
      </c>
      <c r="G445" s="64">
        <v>114.5</v>
      </c>
    </row>
    <row r="446" spans="1:7" ht="46.8">
      <c r="A446" s="91" t="s">
        <v>289</v>
      </c>
      <c r="B446" s="92">
        <v>917</v>
      </c>
      <c r="C446" s="176">
        <v>1</v>
      </c>
      <c r="D446" s="176">
        <v>13</v>
      </c>
      <c r="E446" s="177" t="s">
        <v>290</v>
      </c>
      <c r="F446" s="178" t="s">
        <v>145</v>
      </c>
      <c r="G446" s="64">
        <v>114.5</v>
      </c>
    </row>
    <row r="447" spans="1:7" ht="62.4">
      <c r="A447" s="91" t="s">
        <v>291</v>
      </c>
      <c r="B447" s="92">
        <v>917</v>
      </c>
      <c r="C447" s="176">
        <v>1</v>
      </c>
      <c r="D447" s="176">
        <v>13</v>
      </c>
      <c r="E447" s="177" t="s">
        <v>292</v>
      </c>
      <c r="F447" s="178" t="s">
        <v>145</v>
      </c>
      <c r="G447" s="64">
        <v>114.5</v>
      </c>
    </row>
    <row r="448" spans="1:7" ht="31.2">
      <c r="A448" s="91" t="s">
        <v>293</v>
      </c>
      <c r="B448" s="92">
        <v>917</v>
      </c>
      <c r="C448" s="176">
        <v>1</v>
      </c>
      <c r="D448" s="176">
        <v>13</v>
      </c>
      <c r="E448" s="177" t="s">
        <v>294</v>
      </c>
      <c r="F448" s="178" t="s">
        <v>145</v>
      </c>
      <c r="G448" s="64">
        <v>114.5</v>
      </c>
    </row>
    <row r="449" spans="1:7" ht="31.2">
      <c r="A449" s="91" t="s">
        <v>152</v>
      </c>
      <c r="B449" s="92">
        <v>917</v>
      </c>
      <c r="C449" s="176">
        <v>1</v>
      </c>
      <c r="D449" s="176">
        <v>13</v>
      </c>
      <c r="E449" s="177" t="s">
        <v>294</v>
      </c>
      <c r="F449" s="178" t="s">
        <v>153</v>
      </c>
      <c r="G449" s="64">
        <v>4.2</v>
      </c>
    </row>
    <row r="450" spans="1:7">
      <c r="A450" s="91" t="s">
        <v>164</v>
      </c>
      <c r="B450" s="92">
        <v>917</v>
      </c>
      <c r="C450" s="176">
        <v>1</v>
      </c>
      <c r="D450" s="176">
        <v>13</v>
      </c>
      <c r="E450" s="177" t="s">
        <v>294</v>
      </c>
      <c r="F450" s="178" t="s">
        <v>165</v>
      </c>
      <c r="G450" s="64">
        <v>110.3</v>
      </c>
    </row>
    <row r="451" spans="1:7" ht="46.8">
      <c r="A451" s="91" t="s">
        <v>409</v>
      </c>
      <c r="B451" s="92">
        <v>917</v>
      </c>
      <c r="C451" s="176">
        <v>1</v>
      </c>
      <c r="D451" s="176">
        <v>13</v>
      </c>
      <c r="E451" s="177" t="s">
        <v>410</v>
      </c>
      <c r="F451" s="178" t="s">
        <v>145</v>
      </c>
      <c r="G451" s="64">
        <v>1495.4</v>
      </c>
    </row>
    <row r="452" spans="1:7" ht="31.2">
      <c r="A452" s="91" t="s">
        <v>411</v>
      </c>
      <c r="B452" s="92">
        <v>917</v>
      </c>
      <c r="C452" s="176">
        <v>1</v>
      </c>
      <c r="D452" s="176">
        <v>13</v>
      </c>
      <c r="E452" s="177" t="s">
        <v>412</v>
      </c>
      <c r="F452" s="178" t="s">
        <v>145</v>
      </c>
      <c r="G452" s="64">
        <v>1485.4</v>
      </c>
    </row>
    <row r="453" spans="1:7" ht="46.8">
      <c r="A453" s="91" t="s">
        <v>426</v>
      </c>
      <c r="B453" s="92">
        <v>917</v>
      </c>
      <c r="C453" s="176">
        <v>1</v>
      </c>
      <c r="D453" s="176">
        <v>13</v>
      </c>
      <c r="E453" s="177" t="s">
        <v>427</v>
      </c>
      <c r="F453" s="178" t="s">
        <v>145</v>
      </c>
      <c r="G453" s="64">
        <v>1300</v>
      </c>
    </row>
    <row r="454" spans="1:7" ht="62.4">
      <c r="A454" s="91" t="s">
        <v>428</v>
      </c>
      <c r="B454" s="92">
        <v>917</v>
      </c>
      <c r="C454" s="176">
        <v>1</v>
      </c>
      <c r="D454" s="176">
        <v>13</v>
      </c>
      <c r="E454" s="177" t="s">
        <v>429</v>
      </c>
      <c r="F454" s="178" t="s">
        <v>145</v>
      </c>
      <c r="G454" s="64">
        <v>1300</v>
      </c>
    </row>
    <row r="455" spans="1:7">
      <c r="A455" s="91" t="s">
        <v>162</v>
      </c>
      <c r="B455" s="92">
        <v>917</v>
      </c>
      <c r="C455" s="176">
        <v>1</v>
      </c>
      <c r="D455" s="176">
        <v>13</v>
      </c>
      <c r="E455" s="177" t="s">
        <v>429</v>
      </c>
      <c r="F455" s="178" t="s">
        <v>163</v>
      </c>
      <c r="G455" s="64">
        <v>1300</v>
      </c>
    </row>
    <row r="456" spans="1:7">
      <c r="A456" s="91" t="s">
        <v>430</v>
      </c>
      <c r="B456" s="92">
        <v>917</v>
      </c>
      <c r="C456" s="176">
        <v>1</v>
      </c>
      <c r="D456" s="176">
        <v>13</v>
      </c>
      <c r="E456" s="177" t="s">
        <v>431</v>
      </c>
      <c r="F456" s="178" t="s">
        <v>145</v>
      </c>
      <c r="G456" s="64">
        <v>185.4</v>
      </c>
    </row>
    <row r="457" spans="1:7" ht="31.5" customHeight="1">
      <c r="A457" s="91" t="s">
        <v>432</v>
      </c>
      <c r="B457" s="92">
        <v>917</v>
      </c>
      <c r="C457" s="176">
        <v>1</v>
      </c>
      <c r="D457" s="176">
        <v>13</v>
      </c>
      <c r="E457" s="177" t="s">
        <v>433</v>
      </c>
      <c r="F457" s="178" t="s">
        <v>145</v>
      </c>
      <c r="G457" s="64">
        <v>185.4</v>
      </c>
    </row>
    <row r="458" spans="1:7">
      <c r="A458" s="91" t="s">
        <v>164</v>
      </c>
      <c r="B458" s="92">
        <v>917</v>
      </c>
      <c r="C458" s="176">
        <v>1</v>
      </c>
      <c r="D458" s="176">
        <v>13</v>
      </c>
      <c r="E458" s="177" t="s">
        <v>433</v>
      </c>
      <c r="F458" s="178" t="s">
        <v>165</v>
      </c>
      <c r="G458" s="64">
        <v>185.4</v>
      </c>
    </row>
    <row r="459" spans="1:7" ht="31.2">
      <c r="A459" s="91" t="s">
        <v>461</v>
      </c>
      <c r="B459" s="92">
        <v>917</v>
      </c>
      <c r="C459" s="176">
        <v>1</v>
      </c>
      <c r="D459" s="176">
        <v>13</v>
      </c>
      <c r="E459" s="177" t="s">
        <v>462</v>
      </c>
      <c r="F459" s="178" t="s">
        <v>145</v>
      </c>
      <c r="G459" s="64">
        <v>10</v>
      </c>
    </row>
    <row r="460" spans="1:7" ht="46.8">
      <c r="A460" s="91" t="s">
        <v>463</v>
      </c>
      <c r="B460" s="92">
        <v>917</v>
      </c>
      <c r="C460" s="176">
        <v>1</v>
      </c>
      <c r="D460" s="176">
        <v>13</v>
      </c>
      <c r="E460" s="177" t="s">
        <v>464</v>
      </c>
      <c r="F460" s="178" t="s">
        <v>145</v>
      </c>
      <c r="G460" s="64">
        <v>10</v>
      </c>
    </row>
    <row r="461" spans="1:7">
      <c r="A461" s="91" t="s">
        <v>465</v>
      </c>
      <c r="B461" s="92">
        <v>917</v>
      </c>
      <c r="C461" s="176">
        <v>1</v>
      </c>
      <c r="D461" s="176">
        <v>13</v>
      </c>
      <c r="E461" s="177" t="s">
        <v>466</v>
      </c>
      <c r="F461" s="178" t="s">
        <v>145</v>
      </c>
      <c r="G461" s="64">
        <v>10</v>
      </c>
    </row>
    <row r="462" spans="1:7">
      <c r="A462" s="91" t="s">
        <v>164</v>
      </c>
      <c r="B462" s="92">
        <v>917</v>
      </c>
      <c r="C462" s="176">
        <v>1</v>
      </c>
      <c r="D462" s="176">
        <v>13</v>
      </c>
      <c r="E462" s="177" t="s">
        <v>466</v>
      </c>
      <c r="F462" s="178" t="s">
        <v>165</v>
      </c>
      <c r="G462" s="64">
        <v>10</v>
      </c>
    </row>
    <row r="463" spans="1:7" ht="46.8">
      <c r="A463" s="91" t="s">
        <v>467</v>
      </c>
      <c r="B463" s="92">
        <v>917</v>
      </c>
      <c r="C463" s="176">
        <v>1</v>
      </c>
      <c r="D463" s="176">
        <v>13</v>
      </c>
      <c r="E463" s="177" t="s">
        <v>468</v>
      </c>
      <c r="F463" s="178" t="s">
        <v>145</v>
      </c>
      <c r="G463" s="64">
        <v>103.5</v>
      </c>
    </row>
    <row r="464" spans="1:7" ht="46.8">
      <c r="A464" s="91" t="s">
        <v>480</v>
      </c>
      <c r="B464" s="92">
        <v>917</v>
      </c>
      <c r="C464" s="176">
        <v>1</v>
      </c>
      <c r="D464" s="176">
        <v>13</v>
      </c>
      <c r="E464" s="177" t="s">
        <v>481</v>
      </c>
      <c r="F464" s="178" t="s">
        <v>145</v>
      </c>
      <c r="G464" s="64">
        <v>33.5</v>
      </c>
    </row>
    <row r="465" spans="1:7" ht="45" customHeight="1">
      <c r="A465" s="91" t="s">
        <v>482</v>
      </c>
      <c r="B465" s="92">
        <v>917</v>
      </c>
      <c r="C465" s="176">
        <v>1</v>
      </c>
      <c r="D465" s="176">
        <v>13</v>
      </c>
      <c r="E465" s="177" t="s">
        <v>483</v>
      </c>
      <c r="F465" s="178" t="s">
        <v>145</v>
      </c>
      <c r="G465" s="64">
        <v>33.5</v>
      </c>
    </row>
    <row r="466" spans="1:7" ht="19.5" customHeight="1">
      <c r="A466" s="91" t="s">
        <v>484</v>
      </c>
      <c r="B466" s="92">
        <v>917</v>
      </c>
      <c r="C466" s="176">
        <v>1</v>
      </c>
      <c r="D466" s="176">
        <v>13</v>
      </c>
      <c r="E466" s="177" t="s">
        <v>485</v>
      </c>
      <c r="F466" s="178" t="s">
        <v>145</v>
      </c>
      <c r="G466" s="64">
        <v>30.5</v>
      </c>
    </row>
    <row r="467" spans="1:7" ht="31.2">
      <c r="A467" s="91" t="s">
        <v>152</v>
      </c>
      <c r="B467" s="92">
        <v>917</v>
      </c>
      <c r="C467" s="176">
        <v>1</v>
      </c>
      <c r="D467" s="176">
        <v>13</v>
      </c>
      <c r="E467" s="177" t="s">
        <v>485</v>
      </c>
      <c r="F467" s="178" t="s">
        <v>153</v>
      </c>
      <c r="G467" s="64">
        <v>30.5</v>
      </c>
    </row>
    <row r="468" spans="1:7">
      <c r="A468" s="91" t="s">
        <v>486</v>
      </c>
      <c r="B468" s="92">
        <v>917</v>
      </c>
      <c r="C468" s="176">
        <v>1</v>
      </c>
      <c r="D468" s="176">
        <v>13</v>
      </c>
      <c r="E468" s="177" t="s">
        <v>487</v>
      </c>
      <c r="F468" s="178" t="s">
        <v>145</v>
      </c>
      <c r="G468" s="64">
        <v>3</v>
      </c>
    </row>
    <row r="469" spans="1:7" ht="31.2">
      <c r="A469" s="91" t="s">
        <v>152</v>
      </c>
      <c r="B469" s="92">
        <v>917</v>
      </c>
      <c r="C469" s="176">
        <v>1</v>
      </c>
      <c r="D469" s="176">
        <v>13</v>
      </c>
      <c r="E469" s="177" t="s">
        <v>487</v>
      </c>
      <c r="F469" s="178" t="s">
        <v>153</v>
      </c>
      <c r="G469" s="64">
        <v>3</v>
      </c>
    </row>
    <row r="470" spans="1:7" ht="31.2">
      <c r="A470" s="91" t="s">
        <v>488</v>
      </c>
      <c r="B470" s="92">
        <v>917</v>
      </c>
      <c r="C470" s="176">
        <v>1</v>
      </c>
      <c r="D470" s="176">
        <v>13</v>
      </c>
      <c r="E470" s="177" t="s">
        <v>489</v>
      </c>
      <c r="F470" s="178" t="s">
        <v>145</v>
      </c>
      <c r="G470" s="64">
        <v>70</v>
      </c>
    </row>
    <row r="471" spans="1:7" ht="46.8">
      <c r="A471" s="91" t="s">
        <v>490</v>
      </c>
      <c r="B471" s="92">
        <v>917</v>
      </c>
      <c r="C471" s="176">
        <v>1</v>
      </c>
      <c r="D471" s="176">
        <v>13</v>
      </c>
      <c r="E471" s="177" t="s">
        <v>491</v>
      </c>
      <c r="F471" s="178" t="s">
        <v>145</v>
      </c>
      <c r="G471" s="64">
        <v>70</v>
      </c>
    </row>
    <row r="472" spans="1:7" ht="31.5" customHeight="1">
      <c r="A472" s="91" t="s">
        <v>492</v>
      </c>
      <c r="B472" s="92">
        <v>917</v>
      </c>
      <c r="C472" s="176">
        <v>1</v>
      </c>
      <c r="D472" s="176">
        <v>13</v>
      </c>
      <c r="E472" s="177" t="s">
        <v>493</v>
      </c>
      <c r="F472" s="178" t="s">
        <v>145</v>
      </c>
      <c r="G472" s="64">
        <v>25</v>
      </c>
    </row>
    <row r="473" spans="1:7" ht="31.2">
      <c r="A473" s="91" t="s">
        <v>152</v>
      </c>
      <c r="B473" s="92">
        <v>917</v>
      </c>
      <c r="C473" s="176">
        <v>1</v>
      </c>
      <c r="D473" s="176">
        <v>13</v>
      </c>
      <c r="E473" s="177" t="s">
        <v>493</v>
      </c>
      <c r="F473" s="178" t="s">
        <v>153</v>
      </c>
      <c r="G473" s="64">
        <v>25</v>
      </c>
    </row>
    <row r="474" spans="1:7" ht="31.2">
      <c r="A474" s="91" t="s">
        <v>494</v>
      </c>
      <c r="B474" s="92">
        <v>917</v>
      </c>
      <c r="C474" s="176">
        <v>1</v>
      </c>
      <c r="D474" s="176">
        <v>13</v>
      </c>
      <c r="E474" s="177" t="s">
        <v>495</v>
      </c>
      <c r="F474" s="178" t="s">
        <v>145</v>
      </c>
      <c r="G474" s="64">
        <v>15</v>
      </c>
    </row>
    <row r="475" spans="1:7" ht="31.2">
      <c r="A475" s="91" t="s">
        <v>152</v>
      </c>
      <c r="B475" s="92">
        <v>917</v>
      </c>
      <c r="C475" s="176">
        <v>1</v>
      </c>
      <c r="D475" s="176">
        <v>13</v>
      </c>
      <c r="E475" s="177" t="s">
        <v>495</v>
      </c>
      <c r="F475" s="178" t="s">
        <v>153</v>
      </c>
      <c r="G475" s="64">
        <v>15</v>
      </c>
    </row>
    <row r="476" spans="1:7" ht="78">
      <c r="A476" s="91" t="s">
        <v>496</v>
      </c>
      <c r="B476" s="92">
        <v>917</v>
      </c>
      <c r="C476" s="176">
        <v>1</v>
      </c>
      <c r="D476" s="176">
        <v>13</v>
      </c>
      <c r="E476" s="177" t="s">
        <v>497</v>
      </c>
      <c r="F476" s="178" t="s">
        <v>145</v>
      </c>
      <c r="G476" s="64">
        <v>5</v>
      </c>
    </row>
    <row r="477" spans="1:7" ht="31.2">
      <c r="A477" s="91" t="s">
        <v>152</v>
      </c>
      <c r="B477" s="92">
        <v>917</v>
      </c>
      <c r="C477" s="176">
        <v>1</v>
      </c>
      <c r="D477" s="176">
        <v>13</v>
      </c>
      <c r="E477" s="177" t="s">
        <v>497</v>
      </c>
      <c r="F477" s="178" t="s">
        <v>153</v>
      </c>
      <c r="G477" s="64">
        <v>5</v>
      </c>
    </row>
    <row r="478" spans="1:7" ht="46.8">
      <c r="A478" s="91" t="s">
        <v>498</v>
      </c>
      <c r="B478" s="92">
        <v>917</v>
      </c>
      <c r="C478" s="176">
        <v>1</v>
      </c>
      <c r="D478" s="176">
        <v>13</v>
      </c>
      <c r="E478" s="177" t="s">
        <v>499</v>
      </c>
      <c r="F478" s="178" t="s">
        <v>145</v>
      </c>
      <c r="G478" s="64">
        <v>10</v>
      </c>
    </row>
    <row r="479" spans="1:7" ht="31.2">
      <c r="A479" s="91" t="s">
        <v>152</v>
      </c>
      <c r="B479" s="92">
        <v>917</v>
      </c>
      <c r="C479" s="176">
        <v>1</v>
      </c>
      <c r="D479" s="176">
        <v>13</v>
      </c>
      <c r="E479" s="177" t="s">
        <v>499</v>
      </c>
      <c r="F479" s="178" t="s">
        <v>153</v>
      </c>
      <c r="G479" s="64">
        <v>10</v>
      </c>
    </row>
    <row r="480" spans="1:7" ht="46.8">
      <c r="A480" s="91" t="s">
        <v>500</v>
      </c>
      <c r="B480" s="92">
        <v>917</v>
      </c>
      <c r="C480" s="176">
        <v>1</v>
      </c>
      <c r="D480" s="176">
        <v>13</v>
      </c>
      <c r="E480" s="177" t="s">
        <v>501</v>
      </c>
      <c r="F480" s="178" t="s">
        <v>145</v>
      </c>
      <c r="G480" s="64">
        <v>15</v>
      </c>
    </row>
    <row r="481" spans="1:7" ht="31.2">
      <c r="A481" s="91" t="s">
        <v>152</v>
      </c>
      <c r="B481" s="92">
        <v>917</v>
      </c>
      <c r="C481" s="176">
        <v>1</v>
      </c>
      <c r="D481" s="176">
        <v>13</v>
      </c>
      <c r="E481" s="177" t="s">
        <v>501</v>
      </c>
      <c r="F481" s="178" t="s">
        <v>153</v>
      </c>
      <c r="G481" s="64">
        <v>15</v>
      </c>
    </row>
    <row r="482" spans="1:7">
      <c r="A482" s="91" t="s">
        <v>643</v>
      </c>
      <c r="B482" s="92">
        <v>917</v>
      </c>
      <c r="C482" s="176">
        <v>2</v>
      </c>
      <c r="D482" s="176"/>
      <c r="E482" s="177" t="s">
        <v>145</v>
      </c>
      <c r="F482" s="178" t="s">
        <v>145</v>
      </c>
      <c r="G482" s="64">
        <v>36</v>
      </c>
    </row>
    <row r="483" spans="1:7">
      <c r="A483" s="91" t="s">
        <v>633</v>
      </c>
      <c r="B483" s="92">
        <v>917</v>
      </c>
      <c r="C483" s="176">
        <v>2</v>
      </c>
      <c r="D483" s="176">
        <v>4</v>
      </c>
      <c r="E483" s="177" t="s">
        <v>145</v>
      </c>
      <c r="F483" s="178" t="s">
        <v>145</v>
      </c>
      <c r="G483" s="64">
        <v>36</v>
      </c>
    </row>
    <row r="484" spans="1:7">
      <c r="A484" s="91" t="s">
        <v>596</v>
      </c>
      <c r="B484" s="92">
        <v>917</v>
      </c>
      <c r="C484" s="176">
        <v>2</v>
      </c>
      <c r="D484" s="176">
        <v>4</v>
      </c>
      <c r="E484" s="177" t="s">
        <v>597</v>
      </c>
      <c r="F484" s="178" t="s">
        <v>145</v>
      </c>
      <c r="G484" s="64">
        <v>36</v>
      </c>
    </row>
    <row r="485" spans="1:7" ht="31.2">
      <c r="A485" s="91" t="s">
        <v>629</v>
      </c>
      <c r="B485" s="92">
        <v>917</v>
      </c>
      <c r="C485" s="176">
        <v>2</v>
      </c>
      <c r="D485" s="176">
        <v>4</v>
      </c>
      <c r="E485" s="177" t="s">
        <v>630</v>
      </c>
      <c r="F485" s="178" t="s">
        <v>145</v>
      </c>
      <c r="G485" s="64">
        <v>36</v>
      </c>
    </row>
    <row r="486" spans="1:7" ht="62.4">
      <c r="A486" s="91" t="s">
        <v>631</v>
      </c>
      <c r="B486" s="92">
        <v>917</v>
      </c>
      <c r="C486" s="176">
        <v>2</v>
      </c>
      <c r="D486" s="176">
        <v>4</v>
      </c>
      <c r="E486" s="177" t="s">
        <v>632</v>
      </c>
      <c r="F486" s="178" t="s">
        <v>145</v>
      </c>
      <c r="G486" s="64">
        <v>36</v>
      </c>
    </row>
    <row r="487" spans="1:7" ht="31.2">
      <c r="A487" s="91" t="s">
        <v>152</v>
      </c>
      <c r="B487" s="92">
        <v>917</v>
      </c>
      <c r="C487" s="176">
        <v>2</v>
      </c>
      <c r="D487" s="176">
        <v>4</v>
      </c>
      <c r="E487" s="177" t="s">
        <v>632</v>
      </c>
      <c r="F487" s="178" t="s">
        <v>153</v>
      </c>
      <c r="G487" s="64">
        <v>36</v>
      </c>
    </row>
    <row r="488" spans="1:7">
      <c r="A488" s="91" t="s">
        <v>645</v>
      </c>
      <c r="B488" s="92">
        <v>917</v>
      </c>
      <c r="C488" s="176">
        <v>4</v>
      </c>
      <c r="D488" s="176"/>
      <c r="E488" s="177" t="s">
        <v>145</v>
      </c>
      <c r="F488" s="178" t="s">
        <v>145</v>
      </c>
      <c r="G488" s="64">
        <v>705</v>
      </c>
    </row>
    <row r="489" spans="1:7">
      <c r="A489" s="91" t="s">
        <v>309</v>
      </c>
      <c r="B489" s="92">
        <v>917</v>
      </c>
      <c r="C489" s="176">
        <v>4</v>
      </c>
      <c r="D489" s="176">
        <v>5</v>
      </c>
      <c r="E489" s="177" t="s">
        <v>145</v>
      </c>
      <c r="F489" s="178" t="s">
        <v>145</v>
      </c>
      <c r="G489" s="64">
        <v>705</v>
      </c>
    </row>
    <row r="490" spans="1:7" ht="46.8">
      <c r="A490" s="91" t="s">
        <v>287</v>
      </c>
      <c r="B490" s="92">
        <v>917</v>
      </c>
      <c r="C490" s="176">
        <v>4</v>
      </c>
      <c r="D490" s="176">
        <v>5</v>
      </c>
      <c r="E490" s="177" t="s">
        <v>288</v>
      </c>
      <c r="F490" s="178" t="s">
        <v>145</v>
      </c>
      <c r="G490" s="64">
        <v>705</v>
      </c>
    </row>
    <row r="491" spans="1:7" ht="46.8">
      <c r="A491" s="91" t="s">
        <v>296</v>
      </c>
      <c r="B491" s="92">
        <v>917</v>
      </c>
      <c r="C491" s="176">
        <v>4</v>
      </c>
      <c r="D491" s="176">
        <v>5</v>
      </c>
      <c r="E491" s="177" t="s">
        <v>297</v>
      </c>
      <c r="F491" s="178" t="s">
        <v>145</v>
      </c>
      <c r="G491" s="64">
        <v>705</v>
      </c>
    </row>
    <row r="492" spans="1:7" ht="31.2">
      <c r="A492" s="91" t="s">
        <v>305</v>
      </c>
      <c r="B492" s="92">
        <v>917</v>
      </c>
      <c r="C492" s="176">
        <v>4</v>
      </c>
      <c r="D492" s="176">
        <v>5</v>
      </c>
      <c r="E492" s="177" t="s">
        <v>306</v>
      </c>
      <c r="F492" s="178" t="s">
        <v>145</v>
      </c>
      <c r="G492" s="64">
        <v>705</v>
      </c>
    </row>
    <row r="493" spans="1:7" ht="62.4">
      <c r="A493" s="91" t="s">
        <v>307</v>
      </c>
      <c r="B493" s="92">
        <v>917</v>
      </c>
      <c r="C493" s="176">
        <v>4</v>
      </c>
      <c r="D493" s="176">
        <v>5</v>
      </c>
      <c r="E493" s="177" t="s">
        <v>308</v>
      </c>
      <c r="F493" s="178" t="s">
        <v>145</v>
      </c>
      <c r="G493" s="64">
        <v>705</v>
      </c>
    </row>
    <row r="494" spans="1:7" ht="31.2">
      <c r="A494" s="91" t="s">
        <v>152</v>
      </c>
      <c r="B494" s="92">
        <v>917</v>
      </c>
      <c r="C494" s="176">
        <v>4</v>
      </c>
      <c r="D494" s="176">
        <v>5</v>
      </c>
      <c r="E494" s="177" t="s">
        <v>308</v>
      </c>
      <c r="F494" s="178" t="s">
        <v>153</v>
      </c>
      <c r="G494" s="64">
        <v>705</v>
      </c>
    </row>
    <row r="495" spans="1:7">
      <c r="A495" s="91" t="s">
        <v>648</v>
      </c>
      <c r="B495" s="92">
        <v>917</v>
      </c>
      <c r="C495" s="176">
        <v>7</v>
      </c>
      <c r="D495" s="176"/>
      <c r="E495" s="177" t="s">
        <v>145</v>
      </c>
      <c r="F495" s="178" t="s">
        <v>145</v>
      </c>
      <c r="G495" s="64">
        <v>596.79999999999995</v>
      </c>
    </row>
    <row r="496" spans="1:7" ht="31.2">
      <c r="A496" s="91" t="s">
        <v>159</v>
      </c>
      <c r="B496" s="92">
        <v>917</v>
      </c>
      <c r="C496" s="176">
        <v>7</v>
      </c>
      <c r="D496" s="176">
        <v>5</v>
      </c>
      <c r="E496" s="177" t="s">
        <v>145</v>
      </c>
      <c r="F496" s="178" t="s">
        <v>145</v>
      </c>
      <c r="G496" s="64">
        <v>155.5</v>
      </c>
    </row>
    <row r="497" spans="1:7" ht="46.8">
      <c r="A497" s="91" t="s">
        <v>409</v>
      </c>
      <c r="B497" s="92">
        <v>917</v>
      </c>
      <c r="C497" s="176">
        <v>7</v>
      </c>
      <c r="D497" s="176">
        <v>5</v>
      </c>
      <c r="E497" s="177" t="s">
        <v>410</v>
      </c>
      <c r="F497" s="178" t="s">
        <v>145</v>
      </c>
      <c r="G497" s="64">
        <v>155.5</v>
      </c>
    </row>
    <row r="498" spans="1:7" ht="31.2">
      <c r="A498" s="91" t="s">
        <v>411</v>
      </c>
      <c r="B498" s="92">
        <v>917</v>
      </c>
      <c r="C498" s="176">
        <v>7</v>
      </c>
      <c r="D498" s="176">
        <v>5</v>
      </c>
      <c r="E498" s="177" t="s">
        <v>412</v>
      </c>
      <c r="F498" s="178" t="s">
        <v>145</v>
      </c>
      <c r="G498" s="64">
        <v>155.5</v>
      </c>
    </row>
    <row r="499" spans="1:7" ht="46.8">
      <c r="A499" s="91" t="s">
        <v>413</v>
      </c>
      <c r="B499" s="92">
        <v>917</v>
      </c>
      <c r="C499" s="176">
        <v>7</v>
      </c>
      <c r="D499" s="176">
        <v>5</v>
      </c>
      <c r="E499" s="177" t="s">
        <v>414</v>
      </c>
      <c r="F499" s="178" t="s">
        <v>145</v>
      </c>
      <c r="G499" s="64">
        <v>155.5</v>
      </c>
    </row>
    <row r="500" spans="1:7" ht="31.2">
      <c r="A500" s="91" t="s">
        <v>415</v>
      </c>
      <c r="B500" s="92">
        <v>917</v>
      </c>
      <c r="C500" s="176">
        <v>7</v>
      </c>
      <c r="D500" s="176">
        <v>5</v>
      </c>
      <c r="E500" s="177" t="s">
        <v>416</v>
      </c>
      <c r="F500" s="178" t="s">
        <v>145</v>
      </c>
      <c r="G500" s="64">
        <v>9.8000000000000007</v>
      </c>
    </row>
    <row r="501" spans="1:7" ht="31.2">
      <c r="A501" s="91" t="s">
        <v>152</v>
      </c>
      <c r="B501" s="92">
        <v>917</v>
      </c>
      <c r="C501" s="176">
        <v>7</v>
      </c>
      <c r="D501" s="176">
        <v>5</v>
      </c>
      <c r="E501" s="177" t="s">
        <v>416</v>
      </c>
      <c r="F501" s="178" t="s">
        <v>153</v>
      </c>
      <c r="G501" s="64">
        <v>9.8000000000000007</v>
      </c>
    </row>
    <row r="502" spans="1:7" ht="31.2">
      <c r="A502" s="91" t="s">
        <v>417</v>
      </c>
      <c r="B502" s="92">
        <v>917</v>
      </c>
      <c r="C502" s="176">
        <v>7</v>
      </c>
      <c r="D502" s="176">
        <v>5</v>
      </c>
      <c r="E502" s="177" t="s">
        <v>418</v>
      </c>
      <c r="F502" s="178" t="s">
        <v>145</v>
      </c>
      <c r="G502" s="64">
        <v>99.2</v>
      </c>
    </row>
    <row r="503" spans="1:7" ht="31.2">
      <c r="A503" s="91" t="s">
        <v>152</v>
      </c>
      <c r="B503" s="92">
        <v>917</v>
      </c>
      <c r="C503" s="176">
        <v>7</v>
      </c>
      <c r="D503" s="176">
        <v>5</v>
      </c>
      <c r="E503" s="177" t="s">
        <v>418</v>
      </c>
      <c r="F503" s="178" t="s">
        <v>153</v>
      </c>
      <c r="G503" s="64">
        <v>99.2</v>
      </c>
    </row>
    <row r="504" spans="1:7" ht="46.8">
      <c r="A504" s="91" t="s">
        <v>419</v>
      </c>
      <c r="B504" s="92">
        <v>917</v>
      </c>
      <c r="C504" s="176">
        <v>7</v>
      </c>
      <c r="D504" s="176">
        <v>5</v>
      </c>
      <c r="E504" s="177" t="s">
        <v>420</v>
      </c>
      <c r="F504" s="178" t="s">
        <v>145</v>
      </c>
      <c r="G504" s="64">
        <v>46.5</v>
      </c>
    </row>
    <row r="505" spans="1:7" ht="31.2">
      <c r="A505" s="91" t="s">
        <v>152</v>
      </c>
      <c r="B505" s="92">
        <v>917</v>
      </c>
      <c r="C505" s="176">
        <v>7</v>
      </c>
      <c r="D505" s="176">
        <v>5</v>
      </c>
      <c r="E505" s="177" t="s">
        <v>420</v>
      </c>
      <c r="F505" s="178" t="s">
        <v>153</v>
      </c>
      <c r="G505" s="64">
        <v>46.5</v>
      </c>
    </row>
    <row r="506" spans="1:7">
      <c r="A506" s="91" t="s">
        <v>239</v>
      </c>
      <c r="B506" s="92">
        <v>917</v>
      </c>
      <c r="C506" s="176">
        <v>7</v>
      </c>
      <c r="D506" s="176">
        <v>7</v>
      </c>
      <c r="E506" s="177" t="s">
        <v>145</v>
      </c>
      <c r="F506" s="178" t="s">
        <v>145</v>
      </c>
      <c r="G506" s="64">
        <v>441.3</v>
      </c>
    </row>
    <row r="507" spans="1:7" ht="46.8">
      <c r="A507" s="91" t="s">
        <v>508</v>
      </c>
      <c r="B507" s="92">
        <v>917</v>
      </c>
      <c r="C507" s="176">
        <v>7</v>
      </c>
      <c r="D507" s="176">
        <v>7</v>
      </c>
      <c r="E507" s="177" t="s">
        <v>509</v>
      </c>
      <c r="F507" s="178" t="s">
        <v>145</v>
      </c>
      <c r="G507" s="64">
        <v>441.3</v>
      </c>
    </row>
    <row r="508" spans="1:7" ht="31.2">
      <c r="A508" s="91" t="s">
        <v>510</v>
      </c>
      <c r="B508" s="92">
        <v>917</v>
      </c>
      <c r="C508" s="176">
        <v>7</v>
      </c>
      <c r="D508" s="176">
        <v>7</v>
      </c>
      <c r="E508" s="177" t="s">
        <v>511</v>
      </c>
      <c r="F508" s="178" t="s">
        <v>145</v>
      </c>
      <c r="G508" s="64">
        <v>357.3</v>
      </c>
    </row>
    <row r="509" spans="1:7" ht="46.8">
      <c r="A509" s="91" t="s">
        <v>512</v>
      </c>
      <c r="B509" s="92">
        <v>917</v>
      </c>
      <c r="C509" s="176">
        <v>7</v>
      </c>
      <c r="D509" s="176">
        <v>7</v>
      </c>
      <c r="E509" s="177" t="s">
        <v>513</v>
      </c>
      <c r="F509" s="178" t="s">
        <v>145</v>
      </c>
      <c r="G509" s="64">
        <v>357.3</v>
      </c>
    </row>
    <row r="510" spans="1:7" ht="46.8">
      <c r="A510" s="91" t="s">
        <v>514</v>
      </c>
      <c r="B510" s="92">
        <v>917</v>
      </c>
      <c r="C510" s="176">
        <v>7</v>
      </c>
      <c r="D510" s="176">
        <v>7</v>
      </c>
      <c r="E510" s="177" t="s">
        <v>515</v>
      </c>
      <c r="F510" s="178" t="s">
        <v>145</v>
      </c>
      <c r="G510" s="64">
        <v>106</v>
      </c>
    </row>
    <row r="511" spans="1:7" ht="31.2">
      <c r="A511" s="91" t="s">
        <v>152</v>
      </c>
      <c r="B511" s="92">
        <v>917</v>
      </c>
      <c r="C511" s="176">
        <v>7</v>
      </c>
      <c r="D511" s="176">
        <v>7</v>
      </c>
      <c r="E511" s="177" t="s">
        <v>515</v>
      </c>
      <c r="F511" s="178" t="s">
        <v>153</v>
      </c>
      <c r="G511" s="64">
        <v>106</v>
      </c>
    </row>
    <row r="512" spans="1:7" ht="46.8">
      <c r="A512" s="91" t="s">
        <v>516</v>
      </c>
      <c r="B512" s="92">
        <v>917</v>
      </c>
      <c r="C512" s="176">
        <v>7</v>
      </c>
      <c r="D512" s="176">
        <v>7</v>
      </c>
      <c r="E512" s="177" t="s">
        <v>517</v>
      </c>
      <c r="F512" s="178" t="s">
        <v>145</v>
      </c>
      <c r="G512" s="64">
        <v>40</v>
      </c>
    </row>
    <row r="513" spans="1:7" ht="31.2">
      <c r="A513" s="91" t="s">
        <v>152</v>
      </c>
      <c r="B513" s="92">
        <v>917</v>
      </c>
      <c r="C513" s="176">
        <v>7</v>
      </c>
      <c r="D513" s="176">
        <v>7</v>
      </c>
      <c r="E513" s="177" t="s">
        <v>517</v>
      </c>
      <c r="F513" s="178" t="s">
        <v>153</v>
      </c>
      <c r="G513" s="64">
        <v>40</v>
      </c>
    </row>
    <row r="514" spans="1:7" ht="46.8">
      <c r="A514" s="91" t="s">
        <v>518</v>
      </c>
      <c r="B514" s="92">
        <v>917</v>
      </c>
      <c r="C514" s="176">
        <v>7</v>
      </c>
      <c r="D514" s="176">
        <v>7</v>
      </c>
      <c r="E514" s="177" t="s">
        <v>519</v>
      </c>
      <c r="F514" s="178" t="s">
        <v>145</v>
      </c>
      <c r="G514" s="64">
        <v>56.3</v>
      </c>
    </row>
    <row r="515" spans="1:7" ht="31.2">
      <c r="A515" s="91" t="s">
        <v>152</v>
      </c>
      <c r="B515" s="92">
        <v>917</v>
      </c>
      <c r="C515" s="176">
        <v>7</v>
      </c>
      <c r="D515" s="176">
        <v>7</v>
      </c>
      <c r="E515" s="177" t="s">
        <v>519</v>
      </c>
      <c r="F515" s="178" t="s">
        <v>153</v>
      </c>
      <c r="G515" s="64">
        <v>56.3</v>
      </c>
    </row>
    <row r="516" spans="1:7" ht="31.2">
      <c r="A516" s="91" t="s">
        <v>172</v>
      </c>
      <c r="B516" s="92">
        <v>917</v>
      </c>
      <c r="C516" s="176">
        <v>7</v>
      </c>
      <c r="D516" s="176">
        <v>7</v>
      </c>
      <c r="E516" s="177" t="s">
        <v>520</v>
      </c>
      <c r="F516" s="178" t="s">
        <v>145</v>
      </c>
      <c r="G516" s="64">
        <v>155</v>
      </c>
    </row>
    <row r="517" spans="1:7" ht="31.2">
      <c r="A517" s="91" t="s">
        <v>152</v>
      </c>
      <c r="B517" s="92">
        <v>917</v>
      </c>
      <c r="C517" s="176">
        <v>7</v>
      </c>
      <c r="D517" s="176">
        <v>7</v>
      </c>
      <c r="E517" s="177" t="s">
        <v>520</v>
      </c>
      <c r="F517" s="178" t="s">
        <v>153</v>
      </c>
      <c r="G517" s="64">
        <v>155</v>
      </c>
    </row>
    <row r="518" spans="1:7" ht="62.4">
      <c r="A518" s="91" t="s">
        <v>548</v>
      </c>
      <c r="B518" s="92">
        <v>917</v>
      </c>
      <c r="C518" s="176">
        <v>7</v>
      </c>
      <c r="D518" s="176">
        <v>7</v>
      </c>
      <c r="E518" s="177" t="s">
        <v>549</v>
      </c>
      <c r="F518" s="178" t="s">
        <v>145</v>
      </c>
      <c r="G518" s="64">
        <v>84</v>
      </c>
    </row>
    <row r="519" spans="1:7" ht="46.8">
      <c r="A519" s="91" t="s">
        <v>550</v>
      </c>
      <c r="B519" s="92">
        <v>917</v>
      </c>
      <c r="C519" s="176">
        <v>7</v>
      </c>
      <c r="D519" s="176">
        <v>7</v>
      </c>
      <c r="E519" s="177" t="s">
        <v>551</v>
      </c>
      <c r="F519" s="178" t="s">
        <v>145</v>
      </c>
      <c r="G519" s="64">
        <v>84</v>
      </c>
    </row>
    <row r="520" spans="1:7" ht="31.2">
      <c r="A520" s="91" t="s">
        <v>552</v>
      </c>
      <c r="B520" s="92">
        <v>917</v>
      </c>
      <c r="C520" s="176">
        <v>7</v>
      </c>
      <c r="D520" s="176">
        <v>7</v>
      </c>
      <c r="E520" s="177" t="s">
        <v>553</v>
      </c>
      <c r="F520" s="178" t="s">
        <v>145</v>
      </c>
      <c r="G520" s="64">
        <v>20</v>
      </c>
    </row>
    <row r="521" spans="1:7" ht="31.2">
      <c r="A521" s="91" t="s">
        <v>152</v>
      </c>
      <c r="B521" s="92">
        <v>917</v>
      </c>
      <c r="C521" s="176">
        <v>7</v>
      </c>
      <c r="D521" s="176">
        <v>7</v>
      </c>
      <c r="E521" s="177" t="s">
        <v>553</v>
      </c>
      <c r="F521" s="178" t="s">
        <v>153</v>
      </c>
      <c r="G521" s="64">
        <v>20</v>
      </c>
    </row>
    <row r="522" spans="1:7" ht="31.2">
      <c r="A522" s="91" t="s">
        <v>554</v>
      </c>
      <c r="B522" s="92">
        <v>917</v>
      </c>
      <c r="C522" s="176">
        <v>7</v>
      </c>
      <c r="D522" s="176">
        <v>7</v>
      </c>
      <c r="E522" s="177" t="s">
        <v>555</v>
      </c>
      <c r="F522" s="178" t="s">
        <v>145</v>
      </c>
      <c r="G522" s="64">
        <v>64</v>
      </c>
    </row>
    <row r="523" spans="1:7" ht="31.2">
      <c r="A523" s="91" t="s">
        <v>152</v>
      </c>
      <c r="B523" s="92">
        <v>917</v>
      </c>
      <c r="C523" s="176">
        <v>7</v>
      </c>
      <c r="D523" s="176">
        <v>7</v>
      </c>
      <c r="E523" s="177" t="s">
        <v>555</v>
      </c>
      <c r="F523" s="178" t="s">
        <v>153</v>
      </c>
      <c r="G523" s="64">
        <v>64</v>
      </c>
    </row>
    <row r="524" spans="1:7">
      <c r="A524" s="91" t="s">
        <v>650</v>
      </c>
      <c r="B524" s="92">
        <v>917</v>
      </c>
      <c r="C524" s="176">
        <v>9</v>
      </c>
      <c r="D524" s="176"/>
      <c r="E524" s="177" t="s">
        <v>145</v>
      </c>
      <c r="F524" s="178" t="s">
        <v>145</v>
      </c>
      <c r="G524" s="64">
        <v>280</v>
      </c>
    </row>
    <row r="525" spans="1:7">
      <c r="A525" s="91" t="s">
        <v>562</v>
      </c>
      <c r="B525" s="92">
        <v>917</v>
      </c>
      <c r="C525" s="176">
        <v>9</v>
      </c>
      <c r="D525" s="176">
        <v>9</v>
      </c>
      <c r="E525" s="177" t="s">
        <v>145</v>
      </c>
      <c r="F525" s="178" t="s">
        <v>145</v>
      </c>
      <c r="G525" s="64">
        <v>280</v>
      </c>
    </row>
    <row r="526" spans="1:7" ht="46.8">
      <c r="A526" s="91" t="s">
        <v>556</v>
      </c>
      <c r="B526" s="92">
        <v>917</v>
      </c>
      <c r="C526" s="176">
        <v>9</v>
      </c>
      <c r="D526" s="176">
        <v>9</v>
      </c>
      <c r="E526" s="177" t="s">
        <v>557</v>
      </c>
      <c r="F526" s="178" t="s">
        <v>145</v>
      </c>
      <c r="G526" s="64">
        <v>280</v>
      </c>
    </row>
    <row r="527" spans="1:7" ht="46.8">
      <c r="A527" s="91" t="s">
        <v>558</v>
      </c>
      <c r="B527" s="92">
        <v>917</v>
      </c>
      <c r="C527" s="176">
        <v>9</v>
      </c>
      <c r="D527" s="176">
        <v>9</v>
      </c>
      <c r="E527" s="177" t="s">
        <v>559</v>
      </c>
      <c r="F527" s="178" t="s">
        <v>145</v>
      </c>
      <c r="G527" s="64">
        <v>280</v>
      </c>
    </row>
    <row r="528" spans="1:7" ht="46.8">
      <c r="A528" s="91" t="s">
        <v>560</v>
      </c>
      <c r="B528" s="92">
        <v>917</v>
      </c>
      <c r="C528" s="176">
        <v>9</v>
      </c>
      <c r="D528" s="176">
        <v>9</v>
      </c>
      <c r="E528" s="177" t="s">
        <v>561</v>
      </c>
      <c r="F528" s="178" t="s">
        <v>145</v>
      </c>
      <c r="G528" s="64">
        <v>50</v>
      </c>
    </row>
    <row r="529" spans="1:7">
      <c r="A529" s="91" t="s">
        <v>162</v>
      </c>
      <c r="B529" s="92">
        <v>917</v>
      </c>
      <c r="C529" s="176">
        <v>9</v>
      </c>
      <c r="D529" s="176">
        <v>9</v>
      </c>
      <c r="E529" s="177" t="s">
        <v>561</v>
      </c>
      <c r="F529" s="178" t="s">
        <v>163</v>
      </c>
      <c r="G529" s="64">
        <v>50</v>
      </c>
    </row>
    <row r="530" spans="1:7" ht="31.2">
      <c r="A530" s="91" t="s">
        <v>563</v>
      </c>
      <c r="B530" s="92">
        <v>917</v>
      </c>
      <c r="C530" s="176">
        <v>9</v>
      </c>
      <c r="D530" s="176">
        <v>9</v>
      </c>
      <c r="E530" s="177" t="s">
        <v>564</v>
      </c>
      <c r="F530" s="178" t="s">
        <v>145</v>
      </c>
      <c r="G530" s="64">
        <v>20</v>
      </c>
    </row>
    <row r="531" spans="1:7" ht="31.2">
      <c r="A531" s="91" t="s">
        <v>152</v>
      </c>
      <c r="B531" s="92">
        <v>917</v>
      </c>
      <c r="C531" s="176">
        <v>9</v>
      </c>
      <c r="D531" s="176">
        <v>9</v>
      </c>
      <c r="E531" s="177" t="s">
        <v>564</v>
      </c>
      <c r="F531" s="178" t="s">
        <v>153</v>
      </c>
      <c r="G531" s="64">
        <v>20</v>
      </c>
    </row>
    <row r="532" spans="1:7" ht="31.2">
      <c r="A532" s="91" t="s">
        <v>565</v>
      </c>
      <c r="B532" s="92">
        <v>917</v>
      </c>
      <c r="C532" s="176">
        <v>9</v>
      </c>
      <c r="D532" s="176">
        <v>9</v>
      </c>
      <c r="E532" s="177" t="s">
        <v>566</v>
      </c>
      <c r="F532" s="178" t="s">
        <v>145</v>
      </c>
      <c r="G532" s="64">
        <v>210</v>
      </c>
    </row>
    <row r="533" spans="1:7" ht="31.2">
      <c r="A533" s="91" t="s">
        <v>152</v>
      </c>
      <c r="B533" s="92">
        <v>917</v>
      </c>
      <c r="C533" s="176">
        <v>9</v>
      </c>
      <c r="D533" s="176">
        <v>9</v>
      </c>
      <c r="E533" s="177" t="s">
        <v>566</v>
      </c>
      <c r="F533" s="178" t="s">
        <v>153</v>
      </c>
      <c r="G533" s="64">
        <v>210</v>
      </c>
    </row>
    <row r="534" spans="1:7">
      <c r="A534" s="91" t="s">
        <v>651</v>
      </c>
      <c r="B534" s="92">
        <v>917</v>
      </c>
      <c r="C534" s="176">
        <v>10</v>
      </c>
      <c r="D534" s="176"/>
      <c r="E534" s="177" t="s">
        <v>145</v>
      </c>
      <c r="F534" s="178" t="s">
        <v>145</v>
      </c>
      <c r="G534" s="64">
        <v>7703.7</v>
      </c>
    </row>
    <row r="535" spans="1:7">
      <c r="A535" s="91" t="s">
        <v>425</v>
      </c>
      <c r="B535" s="92">
        <v>917</v>
      </c>
      <c r="C535" s="176">
        <v>10</v>
      </c>
      <c r="D535" s="176">
        <v>1</v>
      </c>
      <c r="E535" s="177" t="s">
        <v>145</v>
      </c>
      <c r="F535" s="178" t="s">
        <v>145</v>
      </c>
      <c r="G535" s="64">
        <v>5701</v>
      </c>
    </row>
    <row r="536" spans="1:7" ht="46.8">
      <c r="A536" s="91" t="s">
        <v>409</v>
      </c>
      <c r="B536" s="92">
        <v>917</v>
      </c>
      <c r="C536" s="176">
        <v>10</v>
      </c>
      <c r="D536" s="176">
        <v>1</v>
      </c>
      <c r="E536" s="177" t="s">
        <v>410</v>
      </c>
      <c r="F536" s="178" t="s">
        <v>145</v>
      </c>
      <c r="G536" s="64">
        <v>5701</v>
      </c>
    </row>
    <row r="537" spans="1:7" ht="31.2">
      <c r="A537" s="91" t="s">
        <v>411</v>
      </c>
      <c r="B537" s="92">
        <v>917</v>
      </c>
      <c r="C537" s="176">
        <v>10</v>
      </c>
      <c r="D537" s="176">
        <v>1</v>
      </c>
      <c r="E537" s="177" t="s">
        <v>412</v>
      </c>
      <c r="F537" s="178" t="s">
        <v>145</v>
      </c>
      <c r="G537" s="64">
        <v>5701</v>
      </c>
    </row>
    <row r="538" spans="1:7" ht="31.2">
      <c r="A538" s="91" t="s">
        <v>421</v>
      </c>
      <c r="B538" s="92">
        <v>917</v>
      </c>
      <c r="C538" s="176">
        <v>10</v>
      </c>
      <c r="D538" s="176">
        <v>1</v>
      </c>
      <c r="E538" s="177" t="s">
        <v>422</v>
      </c>
      <c r="F538" s="178" t="s">
        <v>145</v>
      </c>
      <c r="G538" s="64">
        <v>5701</v>
      </c>
    </row>
    <row r="539" spans="1:7" ht="93.6">
      <c r="A539" s="91" t="s">
        <v>423</v>
      </c>
      <c r="B539" s="92">
        <v>917</v>
      </c>
      <c r="C539" s="176">
        <v>10</v>
      </c>
      <c r="D539" s="176">
        <v>1</v>
      </c>
      <c r="E539" s="177" t="s">
        <v>424</v>
      </c>
      <c r="F539" s="178" t="s">
        <v>145</v>
      </c>
      <c r="G539" s="64">
        <v>5701</v>
      </c>
    </row>
    <row r="540" spans="1:7">
      <c r="A540" s="91" t="s">
        <v>162</v>
      </c>
      <c r="B540" s="92">
        <v>917</v>
      </c>
      <c r="C540" s="176">
        <v>10</v>
      </c>
      <c r="D540" s="176">
        <v>1</v>
      </c>
      <c r="E540" s="177" t="s">
        <v>424</v>
      </c>
      <c r="F540" s="178" t="s">
        <v>163</v>
      </c>
      <c r="G540" s="64">
        <v>5701</v>
      </c>
    </row>
    <row r="541" spans="1:7">
      <c r="A541" s="91" t="s">
        <v>332</v>
      </c>
      <c r="B541" s="92">
        <v>917</v>
      </c>
      <c r="C541" s="176">
        <v>10</v>
      </c>
      <c r="D541" s="176">
        <v>3</v>
      </c>
      <c r="E541" s="177" t="s">
        <v>145</v>
      </c>
      <c r="F541" s="178" t="s">
        <v>145</v>
      </c>
      <c r="G541" s="64">
        <v>1897.7</v>
      </c>
    </row>
    <row r="542" spans="1:7" ht="46.8">
      <c r="A542" s="91" t="s">
        <v>508</v>
      </c>
      <c r="B542" s="92">
        <v>917</v>
      </c>
      <c r="C542" s="176">
        <v>10</v>
      </c>
      <c r="D542" s="176">
        <v>3</v>
      </c>
      <c r="E542" s="177" t="s">
        <v>509</v>
      </c>
      <c r="F542" s="178" t="s">
        <v>145</v>
      </c>
      <c r="G542" s="64">
        <v>1897.7</v>
      </c>
    </row>
    <row r="543" spans="1:7" ht="31.2">
      <c r="A543" s="91" t="s">
        <v>540</v>
      </c>
      <c r="B543" s="92">
        <v>917</v>
      </c>
      <c r="C543" s="176">
        <v>10</v>
      </c>
      <c r="D543" s="176">
        <v>3</v>
      </c>
      <c r="E543" s="177" t="s">
        <v>541</v>
      </c>
      <c r="F543" s="178" t="s">
        <v>145</v>
      </c>
      <c r="G543" s="64">
        <v>1897.7</v>
      </c>
    </row>
    <row r="544" spans="1:7" ht="31.2">
      <c r="A544" s="91" t="s">
        <v>542</v>
      </c>
      <c r="B544" s="92">
        <v>917</v>
      </c>
      <c r="C544" s="176">
        <v>10</v>
      </c>
      <c r="D544" s="176">
        <v>3</v>
      </c>
      <c r="E544" s="177" t="s">
        <v>543</v>
      </c>
      <c r="F544" s="178" t="s">
        <v>145</v>
      </c>
      <c r="G544" s="64">
        <v>1897.7</v>
      </c>
    </row>
    <row r="545" spans="1:7" ht="47.25" customHeight="1">
      <c r="A545" s="91" t="s">
        <v>544</v>
      </c>
      <c r="B545" s="92">
        <v>917</v>
      </c>
      <c r="C545" s="176">
        <v>10</v>
      </c>
      <c r="D545" s="176">
        <v>3</v>
      </c>
      <c r="E545" s="177" t="s">
        <v>545</v>
      </c>
      <c r="F545" s="178" t="s">
        <v>145</v>
      </c>
      <c r="G545" s="64">
        <v>25</v>
      </c>
    </row>
    <row r="546" spans="1:7">
      <c r="A546" s="91" t="s">
        <v>162</v>
      </c>
      <c r="B546" s="92">
        <v>917</v>
      </c>
      <c r="C546" s="176">
        <v>10</v>
      </c>
      <c r="D546" s="176">
        <v>3</v>
      </c>
      <c r="E546" s="177" t="s">
        <v>545</v>
      </c>
      <c r="F546" s="178" t="s">
        <v>163</v>
      </c>
      <c r="G546" s="64">
        <v>25</v>
      </c>
    </row>
    <row r="547" spans="1:7" ht="31.2">
      <c r="A547" s="91" t="s">
        <v>546</v>
      </c>
      <c r="B547" s="92">
        <v>917</v>
      </c>
      <c r="C547" s="176">
        <v>10</v>
      </c>
      <c r="D547" s="176">
        <v>3</v>
      </c>
      <c r="E547" s="177" t="s">
        <v>547</v>
      </c>
      <c r="F547" s="178" t="s">
        <v>145</v>
      </c>
      <c r="G547" s="64">
        <v>1872.7</v>
      </c>
    </row>
    <row r="548" spans="1:7">
      <c r="A548" s="91" t="s">
        <v>162</v>
      </c>
      <c r="B548" s="92">
        <v>917</v>
      </c>
      <c r="C548" s="176">
        <v>10</v>
      </c>
      <c r="D548" s="176">
        <v>3</v>
      </c>
      <c r="E548" s="177" t="s">
        <v>547</v>
      </c>
      <c r="F548" s="178" t="s">
        <v>163</v>
      </c>
      <c r="G548" s="64">
        <v>1872.7</v>
      </c>
    </row>
    <row r="549" spans="1:7">
      <c r="A549" s="91" t="s">
        <v>579</v>
      </c>
      <c r="B549" s="92">
        <v>917</v>
      </c>
      <c r="C549" s="176">
        <v>10</v>
      </c>
      <c r="D549" s="176">
        <v>6</v>
      </c>
      <c r="E549" s="177" t="s">
        <v>145</v>
      </c>
      <c r="F549" s="178" t="s">
        <v>145</v>
      </c>
      <c r="G549" s="64">
        <v>105</v>
      </c>
    </row>
    <row r="550" spans="1:7" ht="46.8">
      <c r="A550" s="91" t="s">
        <v>567</v>
      </c>
      <c r="B550" s="92">
        <v>917</v>
      </c>
      <c r="C550" s="176">
        <v>10</v>
      </c>
      <c r="D550" s="176">
        <v>6</v>
      </c>
      <c r="E550" s="177" t="s">
        <v>568</v>
      </c>
      <c r="F550" s="178" t="s">
        <v>145</v>
      </c>
      <c r="G550" s="64">
        <v>105</v>
      </c>
    </row>
    <row r="551" spans="1:7" ht="46.8">
      <c r="A551" s="91" t="s">
        <v>569</v>
      </c>
      <c r="B551" s="92">
        <v>917</v>
      </c>
      <c r="C551" s="176">
        <v>10</v>
      </c>
      <c r="D551" s="176">
        <v>6</v>
      </c>
      <c r="E551" s="177" t="s">
        <v>570</v>
      </c>
      <c r="F551" s="178" t="s">
        <v>145</v>
      </c>
      <c r="G551" s="64">
        <v>5</v>
      </c>
    </row>
    <row r="552" spans="1:7" ht="60.75" customHeight="1">
      <c r="A552" s="91" t="s">
        <v>575</v>
      </c>
      <c r="B552" s="92">
        <v>917</v>
      </c>
      <c r="C552" s="176">
        <v>10</v>
      </c>
      <c r="D552" s="176">
        <v>6</v>
      </c>
      <c r="E552" s="177" t="s">
        <v>576</v>
      </c>
      <c r="F552" s="178" t="s">
        <v>145</v>
      </c>
      <c r="G552" s="64">
        <v>5</v>
      </c>
    </row>
    <row r="553" spans="1:7" ht="31.2">
      <c r="A553" s="91" t="s">
        <v>577</v>
      </c>
      <c r="B553" s="92">
        <v>917</v>
      </c>
      <c r="C553" s="176">
        <v>10</v>
      </c>
      <c r="D553" s="176">
        <v>6</v>
      </c>
      <c r="E553" s="177" t="s">
        <v>578</v>
      </c>
      <c r="F553" s="178" t="s">
        <v>145</v>
      </c>
      <c r="G553" s="64">
        <v>5</v>
      </c>
    </row>
    <row r="554" spans="1:7" ht="31.2">
      <c r="A554" s="91" t="s">
        <v>152</v>
      </c>
      <c r="B554" s="92">
        <v>917</v>
      </c>
      <c r="C554" s="176">
        <v>10</v>
      </c>
      <c r="D554" s="176">
        <v>6</v>
      </c>
      <c r="E554" s="177" t="s">
        <v>578</v>
      </c>
      <c r="F554" s="178" t="s">
        <v>153</v>
      </c>
      <c r="G554" s="64">
        <v>5</v>
      </c>
    </row>
    <row r="555" spans="1:7" ht="46.8">
      <c r="A555" s="91" t="s">
        <v>580</v>
      </c>
      <c r="B555" s="92">
        <v>917</v>
      </c>
      <c r="C555" s="176">
        <v>10</v>
      </c>
      <c r="D555" s="176">
        <v>6</v>
      </c>
      <c r="E555" s="177" t="s">
        <v>581</v>
      </c>
      <c r="F555" s="178" t="s">
        <v>145</v>
      </c>
      <c r="G555" s="64">
        <v>100</v>
      </c>
    </row>
    <row r="556" spans="1:7" ht="30.75" customHeight="1">
      <c r="A556" s="91" t="s">
        <v>582</v>
      </c>
      <c r="B556" s="92">
        <v>917</v>
      </c>
      <c r="C556" s="176">
        <v>10</v>
      </c>
      <c r="D556" s="176">
        <v>6</v>
      </c>
      <c r="E556" s="177" t="s">
        <v>583</v>
      </c>
      <c r="F556" s="178" t="s">
        <v>145</v>
      </c>
      <c r="G556" s="64">
        <v>100</v>
      </c>
    </row>
    <row r="557" spans="1:7" ht="31.2">
      <c r="A557" s="91" t="s">
        <v>584</v>
      </c>
      <c r="B557" s="92">
        <v>917</v>
      </c>
      <c r="C557" s="176">
        <v>10</v>
      </c>
      <c r="D557" s="176">
        <v>6</v>
      </c>
      <c r="E557" s="177" t="s">
        <v>585</v>
      </c>
      <c r="F557" s="178" t="s">
        <v>145</v>
      </c>
      <c r="G557" s="64">
        <v>5</v>
      </c>
    </row>
    <row r="558" spans="1:7" ht="31.2">
      <c r="A558" s="91" t="s">
        <v>152</v>
      </c>
      <c r="B558" s="92">
        <v>917</v>
      </c>
      <c r="C558" s="176">
        <v>10</v>
      </c>
      <c r="D558" s="176">
        <v>6</v>
      </c>
      <c r="E558" s="177" t="s">
        <v>585</v>
      </c>
      <c r="F558" s="178" t="s">
        <v>153</v>
      </c>
      <c r="G558" s="64">
        <v>5</v>
      </c>
    </row>
    <row r="559" spans="1:7" ht="31.2">
      <c r="A559" s="91" t="s">
        <v>586</v>
      </c>
      <c r="B559" s="92">
        <v>917</v>
      </c>
      <c r="C559" s="176">
        <v>10</v>
      </c>
      <c r="D559" s="176">
        <v>6</v>
      </c>
      <c r="E559" s="177" t="s">
        <v>587</v>
      </c>
      <c r="F559" s="178" t="s">
        <v>145</v>
      </c>
      <c r="G559" s="64">
        <v>13</v>
      </c>
    </row>
    <row r="560" spans="1:7" ht="31.2">
      <c r="A560" s="91" t="s">
        <v>152</v>
      </c>
      <c r="B560" s="92">
        <v>917</v>
      </c>
      <c r="C560" s="176">
        <v>10</v>
      </c>
      <c r="D560" s="176">
        <v>6</v>
      </c>
      <c r="E560" s="177" t="s">
        <v>587</v>
      </c>
      <c r="F560" s="178" t="s">
        <v>153</v>
      </c>
      <c r="G560" s="64">
        <v>13</v>
      </c>
    </row>
    <row r="561" spans="1:7" ht="31.2">
      <c r="A561" s="91" t="s">
        <v>588</v>
      </c>
      <c r="B561" s="92">
        <v>917</v>
      </c>
      <c r="C561" s="176">
        <v>10</v>
      </c>
      <c r="D561" s="176">
        <v>6</v>
      </c>
      <c r="E561" s="177" t="s">
        <v>589</v>
      </c>
      <c r="F561" s="178" t="s">
        <v>145</v>
      </c>
      <c r="G561" s="64">
        <v>30</v>
      </c>
    </row>
    <row r="562" spans="1:7" ht="31.2">
      <c r="A562" s="91" t="s">
        <v>152</v>
      </c>
      <c r="B562" s="92">
        <v>917</v>
      </c>
      <c r="C562" s="176">
        <v>10</v>
      </c>
      <c r="D562" s="176">
        <v>6</v>
      </c>
      <c r="E562" s="177" t="s">
        <v>589</v>
      </c>
      <c r="F562" s="178" t="s">
        <v>153</v>
      </c>
      <c r="G562" s="64">
        <v>30</v>
      </c>
    </row>
    <row r="563" spans="1:7" ht="31.2">
      <c r="A563" s="91" t="s">
        <v>590</v>
      </c>
      <c r="B563" s="92">
        <v>917</v>
      </c>
      <c r="C563" s="176">
        <v>10</v>
      </c>
      <c r="D563" s="176">
        <v>6</v>
      </c>
      <c r="E563" s="177" t="s">
        <v>591</v>
      </c>
      <c r="F563" s="178" t="s">
        <v>145</v>
      </c>
      <c r="G563" s="64">
        <v>39</v>
      </c>
    </row>
    <row r="564" spans="1:7" ht="31.2">
      <c r="A564" s="91" t="s">
        <v>152</v>
      </c>
      <c r="B564" s="92">
        <v>917</v>
      </c>
      <c r="C564" s="176">
        <v>10</v>
      </c>
      <c r="D564" s="176">
        <v>6</v>
      </c>
      <c r="E564" s="177" t="s">
        <v>591</v>
      </c>
      <c r="F564" s="178" t="s">
        <v>153</v>
      </c>
      <c r="G564" s="64">
        <v>39</v>
      </c>
    </row>
    <row r="565" spans="1:7" ht="18.75" customHeight="1">
      <c r="A565" s="91" t="s">
        <v>592</v>
      </c>
      <c r="B565" s="92">
        <v>917</v>
      </c>
      <c r="C565" s="176">
        <v>10</v>
      </c>
      <c r="D565" s="176">
        <v>6</v>
      </c>
      <c r="E565" s="177" t="s">
        <v>593</v>
      </c>
      <c r="F565" s="178" t="s">
        <v>145</v>
      </c>
      <c r="G565" s="64">
        <v>2</v>
      </c>
    </row>
    <row r="566" spans="1:7" ht="31.2">
      <c r="A566" s="91" t="s">
        <v>152</v>
      </c>
      <c r="B566" s="92">
        <v>917</v>
      </c>
      <c r="C566" s="176">
        <v>10</v>
      </c>
      <c r="D566" s="176">
        <v>6</v>
      </c>
      <c r="E566" s="177" t="s">
        <v>593</v>
      </c>
      <c r="F566" s="178" t="s">
        <v>153</v>
      </c>
      <c r="G566" s="64">
        <v>2</v>
      </c>
    </row>
    <row r="567" spans="1:7" ht="31.2">
      <c r="A567" s="91" t="s">
        <v>594</v>
      </c>
      <c r="B567" s="92">
        <v>917</v>
      </c>
      <c r="C567" s="176">
        <v>10</v>
      </c>
      <c r="D567" s="176">
        <v>6</v>
      </c>
      <c r="E567" s="177" t="s">
        <v>595</v>
      </c>
      <c r="F567" s="178" t="s">
        <v>145</v>
      </c>
      <c r="G567" s="64">
        <v>11</v>
      </c>
    </row>
    <row r="568" spans="1:7" ht="31.2">
      <c r="A568" s="91" t="s">
        <v>152</v>
      </c>
      <c r="B568" s="92">
        <v>917</v>
      </c>
      <c r="C568" s="176">
        <v>10</v>
      </c>
      <c r="D568" s="176">
        <v>6</v>
      </c>
      <c r="E568" s="177" t="s">
        <v>595</v>
      </c>
      <c r="F568" s="178" t="s">
        <v>153</v>
      </c>
      <c r="G568" s="64">
        <v>11</v>
      </c>
    </row>
    <row r="569" spans="1:7">
      <c r="A569" s="91" t="s">
        <v>652</v>
      </c>
      <c r="B569" s="92">
        <v>917</v>
      </c>
      <c r="C569" s="176">
        <v>11</v>
      </c>
      <c r="D569" s="176"/>
      <c r="E569" s="177" t="s">
        <v>145</v>
      </c>
      <c r="F569" s="178" t="s">
        <v>145</v>
      </c>
      <c r="G569" s="64">
        <v>997.2</v>
      </c>
    </row>
    <row r="570" spans="1:7">
      <c r="A570" s="91" t="s">
        <v>527</v>
      </c>
      <c r="B570" s="92">
        <v>917</v>
      </c>
      <c r="C570" s="176">
        <v>11</v>
      </c>
      <c r="D570" s="176">
        <v>1</v>
      </c>
      <c r="E570" s="177" t="s">
        <v>145</v>
      </c>
      <c r="F570" s="178" t="s">
        <v>145</v>
      </c>
      <c r="G570" s="64">
        <v>997.2</v>
      </c>
    </row>
    <row r="571" spans="1:7" ht="46.8">
      <c r="A571" s="91" t="s">
        <v>508</v>
      </c>
      <c r="B571" s="92">
        <v>917</v>
      </c>
      <c r="C571" s="176">
        <v>11</v>
      </c>
      <c r="D571" s="176">
        <v>1</v>
      </c>
      <c r="E571" s="177" t="s">
        <v>509</v>
      </c>
      <c r="F571" s="178" t="s">
        <v>145</v>
      </c>
      <c r="G571" s="64">
        <v>997.2</v>
      </c>
    </row>
    <row r="572" spans="1:7" ht="46.8">
      <c r="A572" s="91" t="s">
        <v>521</v>
      </c>
      <c r="B572" s="92">
        <v>917</v>
      </c>
      <c r="C572" s="176">
        <v>11</v>
      </c>
      <c r="D572" s="176">
        <v>1</v>
      </c>
      <c r="E572" s="177" t="s">
        <v>522</v>
      </c>
      <c r="F572" s="178" t="s">
        <v>145</v>
      </c>
      <c r="G572" s="64">
        <v>997.2</v>
      </c>
    </row>
    <row r="573" spans="1:7" ht="31.2">
      <c r="A573" s="91" t="s">
        <v>523</v>
      </c>
      <c r="B573" s="92">
        <v>917</v>
      </c>
      <c r="C573" s="176">
        <v>11</v>
      </c>
      <c r="D573" s="176">
        <v>1</v>
      </c>
      <c r="E573" s="177" t="s">
        <v>524</v>
      </c>
      <c r="F573" s="178" t="s">
        <v>145</v>
      </c>
      <c r="G573" s="64">
        <v>350.1</v>
      </c>
    </row>
    <row r="574" spans="1:7" ht="31.2">
      <c r="A574" s="91" t="s">
        <v>525</v>
      </c>
      <c r="B574" s="92">
        <v>917</v>
      </c>
      <c r="C574" s="176">
        <v>11</v>
      </c>
      <c r="D574" s="176">
        <v>1</v>
      </c>
      <c r="E574" s="177" t="s">
        <v>526</v>
      </c>
      <c r="F574" s="178" t="s">
        <v>145</v>
      </c>
      <c r="G574" s="64">
        <v>253</v>
      </c>
    </row>
    <row r="575" spans="1:7" ht="31.2">
      <c r="A575" s="91" t="s">
        <v>152</v>
      </c>
      <c r="B575" s="92">
        <v>917</v>
      </c>
      <c r="C575" s="176">
        <v>11</v>
      </c>
      <c r="D575" s="176">
        <v>1</v>
      </c>
      <c r="E575" s="177" t="s">
        <v>526</v>
      </c>
      <c r="F575" s="178" t="s">
        <v>153</v>
      </c>
      <c r="G575" s="64">
        <v>253</v>
      </c>
    </row>
    <row r="576" spans="1:7" ht="31.2">
      <c r="A576" s="91" t="s">
        <v>528</v>
      </c>
      <c r="B576" s="92">
        <v>917</v>
      </c>
      <c r="C576" s="176">
        <v>11</v>
      </c>
      <c r="D576" s="176">
        <v>1</v>
      </c>
      <c r="E576" s="177" t="s">
        <v>529</v>
      </c>
      <c r="F576" s="178" t="s">
        <v>145</v>
      </c>
      <c r="G576" s="64">
        <v>7.1</v>
      </c>
    </row>
    <row r="577" spans="1:7" ht="31.2">
      <c r="A577" s="91" t="s">
        <v>152</v>
      </c>
      <c r="B577" s="92">
        <v>917</v>
      </c>
      <c r="C577" s="176">
        <v>11</v>
      </c>
      <c r="D577" s="176">
        <v>1</v>
      </c>
      <c r="E577" s="177" t="s">
        <v>529</v>
      </c>
      <c r="F577" s="178" t="s">
        <v>153</v>
      </c>
      <c r="G577" s="64">
        <v>7.1</v>
      </c>
    </row>
    <row r="578" spans="1:7" ht="46.8">
      <c r="A578" s="91" t="s">
        <v>530</v>
      </c>
      <c r="B578" s="92">
        <v>917</v>
      </c>
      <c r="C578" s="176">
        <v>11</v>
      </c>
      <c r="D578" s="176">
        <v>1</v>
      </c>
      <c r="E578" s="177" t="s">
        <v>531</v>
      </c>
      <c r="F578" s="178" t="s">
        <v>145</v>
      </c>
      <c r="G578" s="64">
        <v>90</v>
      </c>
    </row>
    <row r="579" spans="1:7" ht="31.2">
      <c r="A579" s="91" t="s">
        <v>152</v>
      </c>
      <c r="B579" s="92">
        <v>917</v>
      </c>
      <c r="C579" s="176">
        <v>11</v>
      </c>
      <c r="D579" s="176">
        <v>1</v>
      </c>
      <c r="E579" s="177" t="s">
        <v>531</v>
      </c>
      <c r="F579" s="178" t="s">
        <v>153</v>
      </c>
      <c r="G579" s="64">
        <v>90</v>
      </c>
    </row>
    <row r="580" spans="1:7" ht="31.2">
      <c r="A580" s="91" t="s">
        <v>534</v>
      </c>
      <c r="B580" s="92">
        <v>917</v>
      </c>
      <c r="C580" s="176">
        <v>11</v>
      </c>
      <c r="D580" s="176">
        <v>1</v>
      </c>
      <c r="E580" s="177" t="s">
        <v>535</v>
      </c>
      <c r="F580" s="178" t="s">
        <v>145</v>
      </c>
      <c r="G580" s="64">
        <v>647.1</v>
      </c>
    </row>
    <row r="581" spans="1:7" ht="46.8">
      <c r="A581" s="91" t="s">
        <v>538</v>
      </c>
      <c r="B581" s="92">
        <v>917</v>
      </c>
      <c r="C581" s="176">
        <v>11</v>
      </c>
      <c r="D581" s="176">
        <v>1</v>
      </c>
      <c r="E581" s="177" t="s">
        <v>539</v>
      </c>
      <c r="F581" s="178" t="s">
        <v>145</v>
      </c>
      <c r="G581" s="64">
        <v>647.1</v>
      </c>
    </row>
    <row r="582" spans="1:7" ht="31.2">
      <c r="A582" s="91" t="s">
        <v>152</v>
      </c>
      <c r="B582" s="92">
        <v>917</v>
      </c>
      <c r="C582" s="176">
        <v>11</v>
      </c>
      <c r="D582" s="176">
        <v>1</v>
      </c>
      <c r="E582" s="177" t="s">
        <v>539</v>
      </c>
      <c r="F582" s="178" t="s">
        <v>153</v>
      </c>
      <c r="G582" s="64">
        <v>647.1</v>
      </c>
    </row>
    <row r="583" spans="1:7" s="62" customFormat="1" ht="31.2">
      <c r="A583" s="89" t="s">
        <v>664</v>
      </c>
      <c r="B583" s="90">
        <v>918</v>
      </c>
      <c r="C583" s="173"/>
      <c r="D583" s="173"/>
      <c r="E583" s="174" t="s">
        <v>145</v>
      </c>
      <c r="F583" s="175" t="s">
        <v>145</v>
      </c>
      <c r="G583" s="61">
        <v>162380.20000000001</v>
      </c>
    </row>
    <row r="584" spans="1:7" ht="31.2">
      <c r="A584" s="91" t="s">
        <v>644</v>
      </c>
      <c r="B584" s="92">
        <v>918</v>
      </c>
      <c r="C584" s="176">
        <v>3</v>
      </c>
      <c r="D584" s="176"/>
      <c r="E584" s="177" t="s">
        <v>145</v>
      </c>
      <c r="F584" s="178" t="s">
        <v>145</v>
      </c>
      <c r="G584" s="64">
        <v>4438.8</v>
      </c>
    </row>
    <row r="585" spans="1:7" ht="31.2">
      <c r="A585" s="91" t="s">
        <v>506</v>
      </c>
      <c r="B585" s="92">
        <v>918</v>
      </c>
      <c r="C585" s="176">
        <v>3</v>
      </c>
      <c r="D585" s="176">
        <v>14</v>
      </c>
      <c r="E585" s="177" t="s">
        <v>145</v>
      </c>
      <c r="F585" s="178" t="s">
        <v>145</v>
      </c>
      <c r="G585" s="64">
        <v>4438.8</v>
      </c>
    </row>
    <row r="586" spans="1:7" ht="46.8">
      <c r="A586" s="91" t="s">
        <v>467</v>
      </c>
      <c r="B586" s="92">
        <v>918</v>
      </c>
      <c r="C586" s="176">
        <v>3</v>
      </c>
      <c r="D586" s="176">
        <v>14</v>
      </c>
      <c r="E586" s="177" t="s">
        <v>468</v>
      </c>
      <c r="F586" s="178" t="s">
        <v>145</v>
      </c>
      <c r="G586" s="64">
        <v>4438.8</v>
      </c>
    </row>
    <row r="587" spans="1:7" ht="31.2">
      <c r="A587" s="91" t="s">
        <v>488</v>
      </c>
      <c r="B587" s="92">
        <v>918</v>
      </c>
      <c r="C587" s="176">
        <v>3</v>
      </c>
      <c r="D587" s="176">
        <v>14</v>
      </c>
      <c r="E587" s="177" t="s">
        <v>489</v>
      </c>
      <c r="F587" s="178" t="s">
        <v>145</v>
      </c>
      <c r="G587" s="64">
        <v>4438.8</v>
      </c>
    </row>
    <row r="588" spans="1:7" ht="48" customHeight="1">
      <c r="A588" s="91" t="s">
        <v>502</v>
      </c>
      <c r="B588" s="92">
        <v>918</v>
      </c>
      <c r="C588" s="176">
        <v>3</v>
      </c>
      <c r="D588" s="176">
        <v>14</v>
      </c>
      <c r="E588" s="177" t="s">
        <v>503</v>
      </c>
      <c r="F588" s="178" t="s">
        <v>145</v>
      </c>
      <c r="G588" s="64">
        <v>4438.8</v>
      </c>
    </row>
    <row r="589" spans="1:7">
      <c r="A589" s="91" t="s">
        <v>160</v>
      </c>
      <c r="B589" s="92">
        <v>918</v>
      </c>
      <c r="C589" s="176">
        <v>3</v>
      </c>
      <c r="D589" s="176">
        <v>14</v>
      </c>
      <c r="E589" s="177" t="s">
        <v>505</v>
      </c>
      <c r="F589" s="178" t="s">
        <v>145</v>
      </c>
      <c r="G589" s="64">
        <v>3868.8</v>
      </c>
    </row>
    <row r="590" spans="1:7" ht="63.75" customHeight="1">
      <c r="A590" s="91" t="s">
        <v>168</v>
      </c>
      <c r="B590" s="92">
        <v>918</v>
      </c>
      <c r="C590" s="176">
        <v>3</v>
      </c>
      <c r="D590" s="176">
        <v>14</v>
      </c>
      <c r="E590" s="177" t="s">
        <v>505</v>
      </c>
      <c r="F590" s="178" t="s">
        <v>169</v>
      </c>
      <c r="G590" s="64">
        <v>3540</v>
      </c>
    </row>
    <row r="591" spans="1:7" ht="31.2">
      <c r="A591" s="91" t="s">
        <v>152</v>
      </c>
      <c r="B591" s="92">
        <v>918</v>
      </c>
      <c r="C591" s="176">
        <v>3</v>
      </c>
      <c r="D591" s="176">
        <v>14</v>
      </c>
      <c r="E591" s="177" t="s">
        <v>505</v>
      </c>
      <c r="F591" s="178" t="s">
        <v>153</v>
      </c>
      <c r="G591" s="64">
        <v>328.8</v>
      </c>
    </row>
    <row r="592" spans="1:7" ht="141.75" customHeight="1">
      <c r="A592" s="91" t="s">
        <v>210</v>
      </c>
      <c r="B592" s="92">
        <v>918</v>
      </c>
      <c r="C592" s="176">
        <v>3</v>
      </c>
      <c r="D592" s="176">
        <v>14</v>
      </c>
      <c r="E592" s="177" t="s">
        <v>507</v>
      </c>
      <c r="F592" s="178" t="s">
        <v>145</v>
      </c>
      <c r="G592" s="64">
        <v>570</v>
      </c>
    </row>
    <row r="593" spans="1:7" ht="63.75" customHeight="1">
      <c r="A593" s="91" t="s">
        <v>168</v>
      </c>
      <c r="B593" s="92">
        <v>918</v>
      </c>
      <c r="C593" s="176">
        <v>3</v>
      </c>
      <c r="D593" s="176">
        <v>14</v>
      </c>
      <c r="E593" s="177" t="s">
        <v>507</v>
      </c>
      <c r="F593" s="178" t="s">
        <v>169</v>
      </c>
      <c r="G593" s="64">
        <v>570</v>
      </c>
    </row>
    <row r="594" spans="1:7">
      <c r="A594" s="91" t="s">
        <v>645</v>
      </c>
      <c r="B594" s="92">
        <v>918</v>
      </c>
      <c r="C594" s="176">
        <v>4</v>
      </c>
      <c r="D594" s="176"/>
      <c r="E594" s="177" t="s">
        <v>145</v>
      </c>
      <c r="F594" s="178" t="s">
        <v>145</v>
      </c>
      <c r="G594" s="64">
        <v>400.9</v>
      </c>
    </row>
    <row r="595" spans="1:7">
      <c r="A595" s="91" t="s">
        <v>395</v>
      </c>
      <c r="B595" s="92">
        <v>918</v>
      </c>
      <c r="C595" s="176">
        <v>4</v>
      </c>
      <c r="D595" s="176">
        <v>9</v>
      </c>
      <c r="E595" s="177" t="s">
        <v>145</v>
      </c>
      <c r="F595" s="178" t="s">
        <v>145</v>
      </c>
      <c r="G595" s="64">
        <v>400.9</v>
      </c>
    </row>
    <row r="596" spans="1:7" ht="46.8">
      <c r="A596" s="91" t="s">
        <v>467</v>
      </c>
      <c r="B596" s="92">
        <v>918</v>
      </c>
      <c r="C596" s="176">
        <v>4</v>
      </c>
      <c r="D596" s="176">
        <v>9</v>
      </c>
      <c r="E596" s="177" t="s">
        <v>468</v>
      </c>
      <c r="F596" s="178" t="s">
        <v>145</v>
      </c>
      <c r="G596" s="64">
        <v>400.9</v>
      </c>
    </row>
    <row r="597" spans="1:7" ht="46.8">
      <c r="A597" s="91" t="s">
        <v>469</v>
      </c>
      <c r="B597" s="92">
        <v>918</v>
      </c>
      <c r="C597" s="176">
        <v>4</v>
      </c>
      <c r="D597" s="176">
        <v>9</v>
      </c>
      <c r="E597" s="177" t="s">
        <v>470</v>
      </c>
      <c r="F597" s="178" t="s">
        <v>145</v>
      </c>
      <c r="G597" s="64">
        <v>400.9</v>
      </c>
    </row>
    <row r="598" spans="1:7" ht="46.8">
      <c r="A598" s="91" t="s">
        <v>471</v>
      </c>
      <c r="B598" s="92">
        <v>918</v>
      </c>
      <c r="C598" s="176">
        <v>4</v>
      </c>
      <c r="D598" s="176">
        <v>9</v>
      </c>
      <c r="E598" s="177" t="s">
        <v>472</v>
      </c>
      <c r="F598" s="178" t="s">
        <v>145</v>
      </c>
      <c r="G598" s="64">
        <v>400.9</v>
      </c>
    </row>
    <row r="599" spans="1:7">
      <c r="A599" s="91" t="s">
        <v>475</v>
      </c>
      <c r="B599" s="92">
        <v>918</v>
      </c>
      <c r="C599" s="176">
        <v>4</v>
      </c>
      <c r="D599" s="176">
        <v>9</v>
      </c>
      <c r="E599" s="177" t="s">
        <v>476</v>
      </c>
      <c r="F599" s="178" t="s">
        <v>145</v>
      </c>
      <c r="G599" s="64">
        <v>400.9</v>
      </c>
    </row>
    <row r="600" spans="1:7" ht="31.2">
      <c r="A600" s="91" t="s">
        <v>152</v>
      </c>
      <c r="B600" s="92">
        <v>918</v>
      </c>
      <c r="C600" s="176">
        <v>4</v>
      </c>
      <c r="D600" s="176">
        <v>9</v>
      </c>
      <c r="E600" s="177" t="s">
        <v>476</v>
      </c>
      <c r="F600" s="178" t="s">
        <v>153</v>
      </c>
      <c r="G600" s="64">
        <v>400.9</v>
      </c>
    </row>
    <row r="601" spans="1:7">
      <c r="A601" s="91" t="s">
        <v>646</v>
      </c>
      <c r="B601" s="92">
        <v>918</v>
      </c>
      <c r="C601" s="176">
        <v>5</v>
      </c>
      <c r="D601" s="176"/>
      <c r="E601" s="177" t="s">
        <v>145</v>
      </c>
      <c r="F601" s="178" t="s">
        <v>145</v>
      </c>
      <c r="G601" s="64">
        <v>29817</v>
      </c>
    </row>
    <row r="602" spans="1:7">
      <c r="A602" s="91" t="s">
        <v>479</v>
      </c>
      <c r="B602" s="92">
        <v>918</v>
      </c>
      <c r="C602" s="176">
        <v>5</v>
      </c>
      <c r="D602" s="176">
        <v>3</v>
      </c>
      <c r="E602" s="177" t="s">
        <v>145</v>
      </c>
      <c r="F602" s="178" t="s">
        <v>145</v>
      </c>
      <c r="G602" s="64">
        <v>821.9</v>
      </c>
    </row>
    <row r="603" spans="1:7" ht="46.8">
      <c r="A603" s="91" t="s">
        <v>467</v>
      </c>
      <c r="B603" s="92">
        <v>918</v>
      </c>
      <c r="C603" s="176">
        <v>5</v>
      </c>
      <c r="D603" s="176">
        <v>3</v>
      </c>
      <c r="E603" s="177" t="s">
        <v>468</v>
      </c>
      <c r="F603" s="178" t="s">
        <v>145</v>
      </c>
      <c r="G603" s="64">
        <v>821.9</v>
      </c>
    </row>
    <row r="604" spans="1:7" ht="46.8">
      <c r="A604" s="91" t="s">
        <v>469</v>
      </c>
      <c r="B604" s="92">
        <v>918</v>
      </c>
      <c r="C604" s="176">
        <v>5</v>
      </c>
      <c r="D604" s="176">
        <v>3</v>
      </c>
      <c r="E604" s="177" t="s">
        <v>470</v>
      </c>
      <c r="F604" s="178" t="s">
        <v>145</v>
      </c>
      <c r="G604" s="64">
        <v>821.9</v>
      </c>
    </row>
    <row r="605" spans="1:7" ht="46.8">
      <c r="A605" s="91" t="s">
        <v>471</v>
      </c>
      <c r="B605" s="92">
        <v>918</v>
      </c>
      <c r="C605" s="176">
        <v>5</v>
      </c>
      <c r="D605" s="176">
        <v>3</v>
      </c>
      <c r="E605" s="177" t="s">
        <v>472</v>
      </c>
      <c r="F605" s="178" t="s">
        <v>145</v>
      </c>
      <c r="G605" s="64">
        <v>821.9</v>
      </c>
    </row>
    <row r="606" spans="1:7" ht="46.8">
      <c r="A606" s="91" t="s">
        <v>477</v>
      </c>
      <c r="B606" s="92">
        <v>918</v>
      </c>
      <c r="C606" s="176">
        <v>5</v>
      </c>
      <c r="D606" s="176">
        <v>3</v>
      </c>
      <c r="E606" s="177" t="s">
        <v>478</v>
      </c>
      <c r="F606" s="178" t="s">
        <v>145</v>
      </c>
      <c r="G606" s="64">
        <v>821.9</v>
      </c>
    </row>
    <row r="607" spans="1:7" ht="31.2">
      <c r="A607" s="91" t="s">
        <v>152</v>
      </c>
      <c r="B607" s="92">
        <v>918</v>
      </c>
      <c r="C607" s="176">
        <v>5</v>
      </c>
      <c r="D607" s="176">
        <v>3</v>
      </c>
      <c r="E607" s="177" t="s">
        <v>478</v>
      </c>
      <c r="F607" s="178" t="s">
        <v>153</v>
      </c>
      <c r="G607" s="64">
        <v>821.9</v>
      </c>
    </row>
    <row r="608" spans="1:7" ht="19.5" customHeight="1">
      <c r="A608" s="91" t="s">
        <v>324</v>
      </c>
      <c r="B608" s="92">
        <v>918</v>
      </c>
      <c r="C608" s="176">
        <v>5</v>
      </c>
      <c r="D608" s="176">
        <v>5</v>
      </c>
      <c r="E608" s="177" t="s">
        <v>145</v>
      </c>
      <c r="F608" s="178" t="s">
        <v>145</v>
      </c>
      <c r="G608" s="64">
        <v>28995.1</v>
      </c>
    </row>
    <row r="609" spans="1:7" ht="46.8">
      <c r="A609" s="91" t="s">
        <v>287</v>
      </c>
      <c r="B609" s="92">
        <v>918</v>
      </c>
      <c r="C609" s="176">
        <v>5</v>
      </c>
      <c r="D609" s="176">
        <v>5</v>
      </c>
      <c r="E609" s="177" t="s">
        <v>288</v>
      </c>
      <c r="F609" s="178" t="s">
        <v>145</v>
      </c>
      <c r="G609" s="64">
        <v>7718.6</v>
      </c>
    </row>
    <row r="610" spans="1:7" ht="46.8">
      <c r="A610" s="91" t="s">
        <v>319</v>
      </c>
      <c r="B610" s="92">
        <v>918</v>
      </c>
      <c r="C610" s="176">
        <v>5</v>
      </c>
      <c r="D610" s="176">
        <v>5</v>
      </c>
      <c r="E610" s="177" t="s">
        <v>320</v>
      </c>
      <c r="F610" s="178" t="s">
        <v>145</v>
      </c>
      <c r="G610" s="64">
        <v>7718.6</v>
      </c>
    </row>
    <row r="611" spans="1:7" ht="31.2">
      <c r="A611" s="91" t="s">
        <v>321</v>
      </c>
      <c r="B611" s="92">
        <v>918</v>
      </c>
      <c r="C611" s="176">
        <v>5</v>
      </c>
      <c r="D611" s="176">
        <v>5</v>
      </c>
      <c r="E611" s="177" t="s">
        <v>322</v>
      </c>
      <c r="F611" s="178" t="s">
        <v>145</v>
      </c>
      <c r="G611" s="64">
        <v>6783.1</v>
      </c>
    </row>
    <row r="612" spans="1:7" ht="31.2">
      <c r="A612" s="91" t="s">
        <v>222</v>
      </c>
      <c r="B612" s="92">
        <v>918</v>
      </c>
      <c r="C612" s="176">
        <v>5</v>
      </c>
      <c r="D612" s="176">
        <v>5</v>
      </c>
      <c r="E612" s="177" t="s">
        <v>323</v>
      </c>
      <c r="F612" s="178" t="s">
        <v>145</v>
      </c>
      <c r="G612" s="64">
        <v>5293.1</v>
      </c>
    </row>
    <row r="613" spans="1:7" ht="63.75" customHeight="1">
      <c r="A613" s="91" t="s">
        <v>168</v>
      </c>
      <c r="B613" s="92">
        <v>918</v>
      </c>
      <c r="C613" s="176">
        <v>5</v>
      </c>
      <c r="D613" s="176">
        <v>5</v>
      </c>
      <c r="E613" s="177" t="s">
        <v>323</v>
      </c>
      <c r="F613" s="178" t="s">
        <v>169</v>
      </c>
      <c r="G613" s="64">
        <v>5140.7</v>
      </c>
    </row>
    <row r="614" spans="1:7" ht="31.2">
      <c r="A614" s="91" t="s">
        <v>152</v>
      </c>
      <c r="B614" s="92">
        <v>918</v>
      </c>
      <c r="C614" s="176">
        <v>5</v>
      </c>
      <c r="D614" s="176">
        <v>5</v>
      </c>
      <c r="E614" s="177" t="s">
        <v>323</v>
      </c>
      <c r="F614" s="178" t="s">
        <v>153</v>
      </c>
      <c r="G614" s="64">
        <v>151.6</v>
      </c>
    </row>
    <row r="615" spans="1:7">
      <c r="A615" s="91" t="s">
        <v>164</v>
      </c>
      <c r="B615" s="92">
        <v>918</v>
      </c>
      <c r="C615" s="176">
        <v>5</v>
      </c>
      <c r="D615" s="176">
        <v>5</v>
      </c>
      <c r="E615" s="177" t="s">
        <v>323</v>
      </c>
      <c r="F615" s="178" t="s">
        <v>165</v>
      </c>
      <c r="G615" s="64">
        <v>0.8</v>
      </c>
    </row>
    <row r="616" spans="1:7" ht="141.75" customHeight="1">
      <c r="A616" s="91" t="s">
        <v>210</v>
      </c>
      <c r="B616" s="92">
        <v>918</v>
      </c>
      <c r="C616" s="176">
        <v>5</v>
      </c>
      <c r="D616" s="176">
        <v>5</v>
      </c>
      <c r="E616" s="177" t="s">
        <v>325</v>
      </c>
      <c r="F616" s="178" t="s">
        <v>145</v>
      </c>
      <c r="G616" s="64">
        <v>1490</v>
      </c>
    </row>
    <row r="617" spans="1:7" ht="63.75" customHeight="1">
      <c r="A617" s="91" t="s">
        <v>168</v>
      </c>
      <c r="B617" s="92">
        <v>918</v>
      </c>
      <c r="C617" s="176">
        <v>5</v>
      </c>
      <c r="D617" s="176">
        <v>5</v>
      </c>
      <c r="E617" s="177" t="s">
        <v>325</v>
      </c>
      <c r="F617" s="178" t="s">
        <v>169</v>
      </c>
      <c r="G617" s="64">
        <v>1490</v>
      </c>
    </row>
    <row r="618" spans="1:7" ht="31.2">
      <c r="A618" s="91" t="s">
        <v>326</v>
      </c>
      <c r="B618" s="92">
        <v>918</v>
      </c>
      <c r="C618" s="176">
        <v>5</v>
      </c>
      <c r="D618" s="176">
        <v>5</v>
      </c>
      <c r="E618" s="177" t="s">
        <v>327</v>
      </c>
      <c r="F618" s="178" t="s">
        <v>145</v>
      </c>
      <c r="G618" s="64">
        <v>935.5</v>
      </c>
    </row>
    <row r="619" spans="1:7" ht="62.4">
      <c r="A619" s="91" t="s">
        <v>328</v>
      </c>
      <c r="B619" s="92">
        <v>918</v>
      </c>
      <c r="C619" s="176">
        <v>5</v>
      </c>
      <c r="D619" s="176">
        <v>5</v>
      </c>
      <c r="E619" s="177" t="s">
        <v>329</v>
      </c>
      <c r="F619" s="178" t="s">
        <v>145</v>
      </c>
      <c r="G619" s="64">
        <v>935.5</v>
      </c>
    </row>
    <row r="620" spans="1:7" ht="63.75" customHeight="1">
      <c r="A620" s="91" t="s">
        <v>168</v>
      </c>
      <c r="B620" s="92">
        <v>918</v>
      </c>
      <c r="C620" s="176">
        <v>5</v>
      </c>
      <c r="D620" s="176">
        <v>5</v>
      </c>
      <c r="E620" s="177" t="s">
        <v>329</v>
      </c>
      <c r="F620" s="178" t="s">
        <v>169</v>
      </c>
      <c r="G620" s="64">
        <v>891</v>
      </c>
    </row>
    <row r="621" spans="1:7" ht="31.2">
      <c r="A621" s="91" t="s">
        <v>152</v>
      </c>
      <c r="B621" s="92">
        <v>918</v>
      </c>
      <c r="C621" s="176">
        <v>5</v>
      </c>
      <c r="D621" s="176">
        <v>5</v>
      </c>
      <c r="E621" s="177" t="s">
        <v>329</v>
      </c>
      <c r="F621" s="178" t="s">
        <v>153</v>
      </c>
      <c r="G621" s="64">
        <v>44.5</v>
      </c>
    </row>
    <row r="622" spans="1:7" ht="46.8">
      <c r="A622" s="91" t="s">
        <v>467</v>
      </c>
      <c r="B622" s="92">
        <v>918</v>
      </c>
      <c r="C622" s="176">
        <v>5</v>
      </c>
      <c r="D622" s="176">
        <v>5</v>
      </c>
      <c r="E622" s="177" t="s">
        <v>468</v>
      </c>
      <c r="F622" s="178" t="s">
        <v>145</v>
      </c>
      <c r="G622" s="64">
        <v>21276.5</v>
      </c>
    </row>
    <row r="623" spans="1:7" ht="46.8">
      <c r="A623" s="91" t="s">
        <v>469</v>
      </c>
      <c r="B623" s="92">
        <v>918</v>
      </c>
      <c r="C623" s="176">
        <v>5</v>
      </c>
      <c r="D623" s="176">
        <v>5</v>
      </c>
      <c r="E623" s="177" t="s">
        <v>470</v>
      </c>
      <c r="F623" s="178" t="s">
        <v>145</v>
      </c>
      <c r="G623" s="64">
        <v>21276.5</v>
      </c>
    </row>
    <row r="624" spans="1:7" ht="46.8">
      <c r="A624" s="91" t="s">
        <v>471</v>
      </c>
      <c r="B624" s="92">
        <v>918</v>
      </c>
      <c r="C624" s="176">
        <v>5</v>
      </c>
      <c r="D624" s="176">
        <v>5</v>
      </c>
      <c r="E624" s="177" t="s">
        <v>472</v>
      </c>
      <c r="F624" s="178" t="s">
        <v>145</v>
      </c>
      <c r="G624" s="64">
        <v>21276.5</v>
      </c>
    </row>
    <row r="625" spans="1:7" ht="46.8">
      <c r="A625" s="91" t="s">
        <v>477</v>
      </c>
      <c r="B625" s="92">
        <v>918</v>
      </c>
      <c r="C625" s="176">
        <v>5</v>
      </c>
      <c r="D625" s="176">
        <v>5</v>
      </c>
      <c r="E625" s="177" t="s">
        <v>478</v>
      </c>
      <c r="F625" s="178" t="s">
        <v>145</v>
      </c>
      <c r="G625" s="64">
        <v>21276.5</v>
      </c>
    </row>
    <row r="626" spans="1:7" ht="31.2">
      <c r="A626" s="91" t="s">
        <v>302</v>
      </c>
      <c r="B626" s="92">
        <v>918</v>
      </c>
      <c r="C626" s="176">
        <v>5</v>
      </c>
      <c r="D626" s="176">
        <v>5</v>
      </c>
      <c r="E626" s="177" t="s">
        <v>478</v>
      </c>
      <c r="F626" s="178" t="s">
        <v>303</v>
      </c>
      <c r="G626" s="64">
        <v>21276.5</v>
      </c>
    </row>
    <row r="627" spans="1:7">
      <c r="A627" s="91" t="s">
        <v>647</v>
      </c>
      <c r="B627" s="92">
        <v>918</v>
      </c>
      <c r="C627" s="176">
        <v>6</v>
      </c>
      <c r="D627" s="176"/>
      <c r="E627" s="177" t="s">
        <v>145</v>
      </c>
      <c r="F627" s="178" t="s">
        <v>145</v>
      </c>
      <c r="G627" s="64">
        <v>111393.9</v>
      </c>
    </row>
    <row r="628" spans="1:7">
      <c r="A628" s="91" t="s">
        <v>304</v>
      </c>
      <c r="B628" s="92">
        <v>918</v>
      </c>
      <c r="C628" s="176">
        <v>6</v>
      </c>
      <c r="D628" s="176">
        <v>5</v>
      </c>
      <c r="E628" s="177" t="s">
        <v>145</v>
      </c>
      <c r="F628" s="178" t="s">
        <v>145</v>
      </c>
      <c r="G628" s="64">
        <v>111393.9</v>
      </c>
    </row>
    <row r="629" spans="1:7" ht="46.8">
      <c r="A629" s="91" t="s">
        <v>287</v>
      </c>
      <c r="B629" s="92">
        <v>918</v>
      </c>
      <c r="C629" s="176">
        <v>6</v>
      </c>
      <c r="D629" s="176">
        <v>5</v>
      </c>
      <c r="E629" s="177" t="s">
        <v>288</v>
      </c>
      <c r="F629" s="178" t="s">
        <v>145</v>
      </c>
      <c r="G629" s="64">
        <v>111393.9</v>
      </c>
    </row>
    <row r="630" spans="1:7" ht="46.8">
      <c r="A630" s="91" t="s">
        <v>296</v>
      </c>
      <c r="B630" s="92">
        <v>918</v>
      </c>
      <c r="C630" s="176">
        <v>6</v>
      </c>
      <c r="D630" s="176">
        <v>5</v>
      </c>
      <c r="E630" s="177" t="s">
        <v>297</v>
      </c>
      <c r="F630" s="178" t="s">
        <v>145</v>
      </c>
      <c r="G630" s="64">
        <v>111393.9</v>
      </c>
    </row>
    <row r="631" spans="1:7" ht="46.8">
      <c r="A631" s="91" t="s">
        <v>298</v>
      </c>
      <c r="B631" s="92">
        <v>918</v>
      </c>
      <c r="C631" s="176">
        <v>6</v>
      </c>
      <c r="D631" s="176">
        <v>5</v>
      </c>
      <c r="E631" s="177" t="s">
        <v>299</v>
      </c>
      <c r="F631" s="178" t="s">
        <v>145</v>
      </c>
      <c r="G631" s="64">
        <v>111393.9</v>
      </c>
    </row>
    <row r="632" spans="1:7" ht="31.2">
      <c r="A632" s="91" t="s">
        <v>300</v>
      </c>
      <c r="B632" s="92">
        <v>918</v>
      </c>
      <c r="C632" s="176">
        <v>6</v>
      </c>
      <c r="D632" s="176">
        <v>5</v>
      </c>
      <c r="E632" s="177" t="s">
        <v>301</v>
      </c>
      <c r="F632" s="178" t="s">
        <v>145</v>
      </c>
      <c r="G632" s="64">
        <v>111393.9</v>
      </c>
    </row>
    <row r="633" spans="1:7" ht="31.2">
      <c r="A633" s="91" t="s">
        <v>302</v>
      </c>
      <c r="B633" s="92">
        <v>918</v>
      </c>
      <c r="C633" s="176">
        <v>6</v>
      </c>
      <c r="D633" s="176">
        <v>5</v>
      </c>
      <c r="E633" s="177" t="s">
        <v>301</v>
      </c>
      <c r="F633" s="178" t="s">
        <v>303</v>
      </c>
      <c r="G633" s="64">
        <v>111393.9</v>
      </c>
    </row>
    <row r="634" spans="1:7">
      <c r="A634" s="91" t="s">
        <v>648</v>
      </c>
      <c r="B634" s="92">
        <v>918</v>
      </c>
      <c r="C634" s="176">
        <v>7</v>
      </c>
      <c r="D634" s="176"/>
      <c r="E634" s="177" t="s">
        <v>145</v>
      </c>
      <c r="F634" s="178" t="s">
        <v>145</v>
      </c>
      <c r="G634" s="64">
        <v>109.6</v>
      </c>
    </row>
    <row r="635" spans="1:7" ht="31.2">
      <c r="A635" s="91" t="s">
        <v>159</v>
      </c>
      <c r="B635" s="92">
        <v>918</v>
      </c>
      <c r="C635" s="176">
        <v>7</v>
      </c>
      <c r="D635" s="176">
        <v>5</v>
      </c>
      <c r="E635" s="177" t="s">
        <v>145</v>
      </c>
      <c r="F635" s="178" t="s">
        <v>145</v>
      </c>
      <c r="G635" s="64">
        <v>109.6</v>
      </c>
    </row>
    <row r="636" spans="1:7" ht="46.8">
      <c r="A636" s="91" t="s">
        <v>467</v>
      </c>
      <c r="B636" s="92">
        <v>918</v>
      </c>
      <c r="C636" s="176">
        <v>7</v>
      </c>
      <c r="D636" s="176">
        <v>5</v>
      </c>
      <c r="E636" s="177" t="s">
        <v>468</v>
      </c>
      <c r="F636" s="178" t="s">
        <v>145</v>
      </c>
      <c r="G636" s="64">
        <v>109.6</v>
      </c>
    </row>
    <row r="637" spans="1:7" ht="31.2">
      <c r="A637" s="91" t="s">
        <v>488</v>
      </c>
      <c r="B637" s="92">
        <v>918</v>
      </c>
      <c r="C637" s="176">
        <v>7</v>
      </c>
      <c r="D637" s="176">
        <v>5</v>
      </c>
      <c r="E637" s="177" t="s">
        <v>489</v>
      </c>
      <c r="F637" s="178" t="s">
        <v>145</v>
      </c>
      <c r="G637" s="64">
        <v>109.6</v>
      </c>
    </row>
    <row r="638" spans="1:7" ht="47.25" customHeight="1">
      <c r="A638" s="91" t="s">
        <v>502</v>
      </c>
      <c r="B638" s="92">
        <v>918</v>
      </c>
      <c r="C638" s="176">
        <v>7</v>
      </c>
      <c r="D638" s="176">
        <v>5</v>
      </c>
      <c r="E638" s="177" t="s">
        <v>503</v>
      </c>
      <c r="F638" s="178" t="s">
        <v>145</v>
      </c>
      <c r="G638" s="64">
        <v>109.6</v>
      </c>
    </row>
    <row r="639" spans="1:7" ht="31.2">
      <c r="A639" s="91" t="s">
        <v>157</v>
      </c>
      <c r="B639" s="92">
        <v>918</v>
      </c>
      <c r="C639" s="176">
        <v>7</v>
      </c>
      <c r="D639" s="176">
        <v>5</v>
      </c>
      <c r="E639" s="177" t="s">
        <v>504</v>
      </c>
      <c r="F639" s="178" t="s">
        <v>145</v>
      </c>
      <c r="G639" s="64">
        <v>109.6</v>
      </c>
    </row>
    <row r="640" spans="1:7" ht="31.2">
      <c r="A640" s="91" t="s">
        <v>152</v>
      </c>
      <c r="B640" s="92">
        <v>918</v>
      </c>
      <c r="C640" s="176">
        <v>7</v>
      </c>
      <c r="D640" s="176">
        <v>5</v>
      </c>
      <c r="E640" s="177" t="s">
        <v>504</v>
      </c>
      <c r="F640" s="178" t="s">
        <v>153</v>
      </c>
      <c r="G640" s="64">
        <v>109.6</v>
      </c>
    </row>
    <row r="641" spans="1:7">
      <c r="A641" s="91" t="s">
        <v>649</v>
      </c>
      <c r="B641" s="92">
        <v>918</v>
      </c>
      <c r="C641" s="176">
        <v>8</v>
      </c>
      <c r="D641" s="176"/>
      <c r="E641" s="177" t="s">
        <v>145</v>
      </c>
      <c r="F641" s="178" t="s">
        <v>145</v>
      </c>
      <c r="G641" s="64">
        <v>5000</v>
      </c>
    </row>
    <row r="642" spans="1:7">
      <c r="A642" s="91" t="s">
        <v>250</v>
      </c>
      <c r="B642" s="92">
        <v>918</v>
      </c>
      <c r="C642" s="176">
        <v>8</v>
      </c>
      <c r="D642" s="176">
        <v>1</v>
      </c>
      <c r="E642" s="177" t="s">
        <v>145</v>
      </c>
      <c r="F642" s="178" t="s">
        <v>145</v>
      </c>
      <c r="G642" s="64">
        <v>5000</v>
      </c>
    </row>
    <row r="643" spans="1:7" ht="46.8">
      <c r="A643" s="91" t="s">
        <v>287</v>
      </c>
      <c r="B643" s="92">
        <v>918</v>
      </c>
      <c r="C643" s="176">
        <v>8</v>
      </c>
      <c r="D643" s="176">
        <v>1</v>
      </c>
      <c r="E643" s="177" t="s">
        <v>288</v>
      </c>
      <c r="F643" s="178" t="s">
        <v>145</v>
      </c>
      <c r="G643" s="64">
        <v>5000</v>
      </c>
    </row>
    <row r="644" spans="1:7" ht="46.8">
      <c r="A644" s="91" t="s">
        <v>289</v>
      </c>
      <c r="B644" s="92">
        <v>918</v>
      </c>
      <c r="C644" s="176">
        <v>8</v>
      </c>
      <c r="D644" s="176">
        <v>1</v>
      </c>
      <c r="E644" s="177" t="s">
        <v>290</v>
      </c>
      <c r="F644" s="178" t="s">
        <v>145</v>
      </c>
      <c r="G644" s="64">
        <v>5000</v>
      </c>
    </row>
    <row r="645" spans="1:7" ht="46.8">
      <c r="A645" s="91" t="s">
        <v>636</v>
      </c>
      <c r="B645" s="92">
        <v>918</v>
      </c>
      <c r="C645" s="176">
        <v>8</v>
      </c>
      <c r="D645" s="176">
        <v>1</v>
      </c>
      <c r="E645" s="177" t="s">
        <v>637</v>
      </c>
      <c r="F645" s="178" t="s">
        <v>145</v>
      </c>
      <c r="G645" s="64">
        <v>5000</v>
      </c>
    </row>
    <row r="646" spans="1:7" ht="93.6">
      <c r="A646" s="91" t="s">
        <v>786</v>
      </c>
      <c r="B646" s="92">
        <v>918</v>
      </c>
      <c r="C646" s="176">
        <v>8</v>
      </c>
      <c r="D646" s="176">
        <v>1</v>
      </c>
      <c r="E646" s="177" t="s">
        <v>787</v>
      </c>
      <c r="F646" s="178" t="s">
        <v>145</v>
      </c>
      <c r="G646" s="64">
        <v>5000</v>
      </c>
    </row>
    <row r="647" spans="1:7" ht="31.2">
      <c r="A647" s="91" t="s">
        <v>302</v>
      </c>
      <c r="B647" s="92">
        <v>918</v>
      </c>
      <c r="C647" s="176">
        <v>8</v>
      </c>
      <c r="D647" s="176">
        <v>1</v>
      </c>
      <c r="E647" s="177" t="s">
        <v>787</v>
      </c>
      <c r="F647" s="178" t="s">
        <v>303</v>
      </c>
      <c r="G647" s="64">
        <v>5000</v>
      </c>
    </row>
    <row r="648" spans="1:7">
      <c r="A648" s="91" t="s">
        <v>651</v>
      </c>
      <c r="B648" s="92">
        <v>918</v>
      </c>
      <c r="C648" s="176">
        <v>10</v>
      </c>
      <c r="D648" s="176"/>
      <c r="E648" s="177" t="s">
        <v>145</v>
      </c>
      <c r="F648" s="178" t="s">
        <v>145</v>
      </c>
      <c r="G648" s="64">
        <v>10220</v>
      </c>
    </row>
    <row r="649" spans="1:7">
      <c r="A649" s="91" t="s">
        <v>332</v>
      </c>
      <c r="B649" s="92">
        <v>918</v>
      </c>
      <c r="C649" s="176">
        <v>10</v>
      </c>
      <c r="D649" s="176">
        <v>3</v>
      </c>
      <c r="E649" s="177" t="s">
        <v>145</v>
      </c>
      <c r="F649" s="178" t="s">
        <v>145</v>
      </c>
      <c r="G649" s="64">
        <v>10220</v>
      </c>
    </row>
    <row r="650" spans="1:7" ht="46.8">
      <c r="A650" s="91" t="s">
        <v>287</v>
      </c>
      <c r="B650" s="92">
        <v>918</v>
      </c>
      <c r="C650" s="176">
        <v>10</v>
      </c>
      <c r="D650" s="176">
        <v>3</v>
      </c>
      <c r="E650" s="177" t="s">
        <v>288</v>
      </c>
      <c r="F650" s="178" t="s">
        <v>145</v>
      </c>
      <c r="G650" s="64">
        <v>10220</v>
      </c>
    </row>
    <row r="651" spans="1:7" ht="46.8">
      <c r="A651" s="91" t="s">
        <v>319</v>
      </c>
      <c r="B651" s="92">
        <v>918</v>
      </c>
      <c r="C651" s="176">
        <v>10</v>
      </c>
      <c r="D651" s="176">
        <v>3</v>
      </c>
      <c r="E651" s="177" t="s">
        <v>320</v>
      </c>
      <c r="F651" s="178" t="s">
        <v>145</v>
      </c>
      <c r="G651" s="64">
        <v>10220</v>
      </c>
    </row>
    <row r="652" spans="1:7" ht="31.2">
      <c r="A652" s="91" t="s">
        <v>326</v>
      </c>
      <c r="B652" s="92">
        <v>918</v>
      </c>
      <c r="C652" s="176">
        <v>10</v>
      </c>
      <c r="D652" s="176">
        <v>3</v>
      </c>
      <c r="E652" s="177" t="s">
        <v>327</v>
      </c>
      <c r="F652" s="178" t="s">
        <v>145</v>
      </c>
      <c r="G652" s="64">
        <v>10220</v>
      </c>
    </row>
    <row r="653" spans="1:7" ht="31.2">
      <c r="A653" s="91" t="s">
        <v>330</v>
      </c>
      <c r="B653" s="92">
        <v>918</v>
      </c>
      <c r="C653" s="176">
        <v>10</v>
      </c>
      <c r="D653" s="176">
        <v>3</v>
      </c>
      <c r="E653" s="177" t="s">
        <v>331</v>
      </c>
      <c r="F653" s="178" t="s">
        <v>145</v>
      </c>
      <c r="G653" s="64">
        <v>10220</v>
      </c>
    </row>
    <row r="654" spans="1:7" ht="31.2">
      <c r="A654" s="91" t="s">
        <v>152</v>
      </c>
      <c r="B654" s="92">
        <v>918</v>
      </c>
      <c r="C654" s="176">
        <v>10</v>
      </c>
      <c r="D654" s="176">
        <v>3</v>
      </c>
      <c r="E654" s="177" t="s">
        <v>331</v>
      </c>
      <c r="F654" s="178" t="s">
        <v>153</v>
      </c>
      <c r="G654" s="64">
        <v>230</v>
      </c>
    </row>
    <row r="655" spans="1:7">
      <c r="A655" s="91" t="s">
        <v>162</v>
      </c>
      <c r="B655" s="92">
        <v>918</v>
      </c>
      <c r="C655" s="176">
        <v>10</v>
      </c>
      <c r="D655" s="176">
        <v>3</v>
      </c>
      <c r="E655" s="177" t="s">
        <v>331</v>
      </c>
      <c r="F655" s="178" t="s">
        <v>163</v>
      </c>
      <c r="G655" s="64">
        <v>9990</v>
      </c>
    </row>
    <row r="656" spans="1:7">
      <c r="A656" s="91" t="s">
        <v>652</v>
      </c>
      <c r="B656" s="92">
        <v>918</v>
      </c>
      <c r="C656" s="176">
        <v>11</v>
      </c>
      <c r="D656" s="176"/>
      <c r="E656" s="177" t="s">
        <v>145</v>
      </c>
      <c r="F656" s="178" t="s">
        <v>145</v>
      </c>
      <c r="G656" s="64">
        <v>1000</v>
      </c>
    </row>
    <row r="657" spans="1:7">
      <c r="A657" s="91" t="s">
        <v>527</v>
      </c>
      <c r="B657" s="92">
        <v>918</v>
      </c>
      <c r="C657" s="176">
        <v>11</v>
      </c>
      <c r="D657" s="176">
        <v>1</v>
      </c>
      <c r="E657" s="177" t="s">
        <v>145</v>
      </c>
      <c r="F657" s="178" t="s">
        <v>145</v>
      </c>
      <c r="G657" s="64">
        <v>1000</v>
      </c>
    </row>
    <row r="658" spans="1:7" ht="46.8">
      <c r="A658" s="91" t="s">
        <v>508</v>
      </c>
      <c r="B658" s="92">
        <v>918</v>
      </c>
      <c r="C658" s="176">
        <v>11</v>
      </c>
      <c r="D658" s="176">
        <v>1</v>
      </c>
      <c r="E658" s="177" t="s">
        <v>509</v>
      </c>
      <c r="F658" s="178" t="s">
        <v>145</v>
      </c>
      <c r="G658" s="64">
        <v>1000</v>
      </c>
    </row>
    <row r="659" spans="1:7" ht="46.8">
      <c r="A659" s="91" t="s">
        <v>521</v>
      </c>
      <c r="B659" s="92">
        <v>918</v>
      </c>
      <c r="C659" s="176">
        <v>11</v>
      </c>
      <c r="D659" s="176">
        <v>1</v>
      </c>
      <c r="E659" s="177" t="s">
        <v>522</v>
      </c>
      <c r="F659" s="178" t="s">
        <v>145</v>
      </c>
      <c r="G659" s="64">
        <v>1000</v>
      </c>
    </row>
    <row r="660" spans="1:7" ht="31.2">
      <c r="A660" s="91" t="s">
        <v>534</v>
      </c>
      <c r="B660" s="92">
        <v>918</v>
      </c>
      <c r="C660" s="176">
        <v>11</v>
      </c>
      <c r="D660" s="176">
        <v>1</v>
      </c>
      <c r="E660" s="177" t="s">
        <v>535</v>
      </c>
      <c r="F660" s="178" t="s">
        <v>145</v>
      </c>
      <c r="G660" s="64">
        <v>1000</v>
      </c>
    </row>
    <row r="661" spans="1:7" ht="31.5" customHeight="1">
      <c r="A661" s="91" t="s">
        <v>536</v>
      </c>
      <c r="B661" s="92">
        <v>918</v>
      </c>
      <c r="C661" s="176">
        <v>11</v>
      </c>
      <c r="D661" s="176">
        <v>1</v>
      </c>
      <c r="E661" s="177" t="s">
        <v>537</v>
      </c>
      <c r="F661" s="178" t="s">
        <v>145</v>
      </c>
      <c r="G661" s="64">
        <v>1000</v>
      </c>
    </row>
    <row r="662" spans="1:7" ht="31.2">
      <c r="A662" s="91" t="s">
        <v>302</v>
      </c>
      <c r="B662" s="92">
        <v>918</v>
      </c>
      <c r="C662" s="176">
        <v>11</v>
      </c>
      <c r="D662" s="176">
        <v>1</v>
      </c>
      <c r="E662" s="177" t="s">
        <v>537</v>
      </c>
      <c r="F662" s="178" t="s">
        <v>303</v>
      </c>
      <c r="G662" s="64">
        <v>1000</v>
      </c>
    </row>
    <row r="663" spans="1:7" s="62" customFormat="1">
      <c r="A663" s="89" t="s">
        <v>665</v>
      </c>
      <c r="B663" s="90">
        <v>923</v>
      </c>
      <c r="C663" s="173"/>
      <c r="D663" s="173"/>
      <c r="E663" s="174" t="s">
        <v>145</v>
      </c>
      <c r="F663" s="175" t="s">
        <v>145</v>
      </c>
      <c r="G663" s="61">
        <v>2358.6999999999998</v>
      </c>
    </row>
    <row r="664" spans="1:7">
      <c r="A664" s="91" t="s">
        <v>642</v>
      </c>
      <c r="B664" s="92">
        <v>923</v>
      </c>
      <c r="C664" s="176">
        <v>1</v>
      </c>
      <c r="D664" s="176"/>
      <c r="E664" s="177" t="s">
        <v>145</v>
      </c>
      <c r="F664" s="178" t="s">
        <v>145</v>
      </c>
      <c r="G664" s="64">
        <v>2315.6999999999998</v>
      </c>
    </row>
    <row r="665" spans="1:7" ht="46.8">
      <c r="A665" s="91" t="s">
        <v>341</v>
      </c>
      <c r="B665" s="92">
        <v>923</v>
      </c>
      <c r="C665" s="176">
        <v>1</v>
      </c>
      <c r="D665" s="176">
        <v>6</v>
      </c>
      <c r="E665" s="177" t="s">
        <v>145</v>
      </c>
      <c r="F665" s="178" t="s">
        <v>145</v>
      </c>
      <c r="G665" s="64">
        <v>2315.6999999999998</v>
      </c>
    </row>
    <row r="666" spans="1:7">
      <c r="A666" s="91" t="s">
        <v>596</v>
      </c>
      <c r="B666" s="92">
        <v>923</v>
      </c>
      <c r="C666" s="176">
        <v>1</v>
      </c>
      <c r="D666" s="176">
        <v>6</v>
      </c>
      <c r="E666" s="177" t="s">
        <v>597</v>
      </c>
      <c r="F666" s="178" t="s">
        <v>145</v>
      </c>
      <c r="G666" s="64">
        <v>2315.6999999999998</v>
      </c>
    </row>
    <row r="667" spans="1:7" ht="31.2">
      <c r="A667" s="91" t="s">
        <v>609</v>
      </c>
      <c r="B667" s="92">
        <v>923</v>
      </c>
      <c r="C667" s="176">
        <v>1</v>
      </c>
      <c r="D667" s="176">
        <v>6</v>
      </c>
      <c r="E667" s="177" t="s">
        <v>610</v>
      </c>
      <c r="F667" s="178" t="s">
        <v>145</v>
      </c>
      <c r="G667" s="64">
        <v>2315.6999999999998</v>
      </c>
    </row>
    <row r="668" spans="1:7" ht="31.2">
      <c r="A668" s="91" t="s">
        <v>611</v>
      </c>
      <c r="B668" s="92">
        <v>923</v>
      </c>
      <c r="C668" s="176">
        <v>1</v>
      </c>
      <c r="D668" s="176">
        <v>6</v>
      </c>
      <c r="E668" s="177" t="s">
        <v>612</v>
      </c>
      <c r="F668" s="178" t="s">
        <v>145</v>
      </c>
      <c r="G668" s="64">
        <v>1190.3</v>
      </c>
    </row>
    <row r="669" spans="1:7">
      <c r="A669" s="91" t="s">
        <v>283</v>
      </c>
      <c r="B669" s="92">
        <v>923</v>
      </c>
      <c r="C669" s="176">
        <v>1</v>
      </c>
      <c r="D669" s="176">
        <v>6</v>
      </c>
      <c r="E669" s="177" t="s">
        <v>614</v>
      </c>
      <c r="F669" s="178" t="s">
        <v>145</v>
      </c>
      <c r="G669" s="64">
        <v>1025.2</v>
      </c>
    </row>
    <row r="670" spans="1:7" ht="63.75" customHeight="1">
      <c r="A670" s="91" t="s">
        <v>168</v>
      </c>
      <c r="B670" s="92">
        <v>923</v>
      </c>
      <c r="C670" s="176">
        <v>1</v>
      </c>
      <c r="D670" s="176">
        <v>6</v>
      </c>
      <c r="E670" s="177" t="s">
        <v>614</v>
      </c>
      <c r="F670" s="178" t="s">
        <v>169</v>
      </c>
      <c r="G670" s="64">
        <v>1024.5</v>
      </c>
    </row>
    <row r="671" spans="1:7">
      <c r="A671" s="91" t="s">
        <v>164</v>
      </c>
      <c r="B671" s="92">
        <v>923</v>
      </c>
      <c r="C671" s="176">
        <v>1</v>
      </c>
      <c r="D671" s="176">
        <v>6</v>
      </c>
      <c r="E671" s="177" t="s">
        <v>614</v>
      </c>
      <c r="F671" s="178" t="s">
        <v>165</v>
      </c>
      <c r="G671" s="64">
        <v>0.7</v>
      </c>
    </row>
    <row r="672" spans="1:7" ht="140.25" customHeight="1">
      <c r="A672" s="91" t="s">
        <v>210</v>
      </c>
      <c r="B672" s="92">
        <v>923</v>
      </c>
      <c r="C672" s="176">
        <v>1</v>
      </c>
      <c r="D672" s="176">
        <v>6</v>
      </c>
      <c r="E672" s="177" t="s">
        <v>615</v>
      </c>
      <c r="F672" s="178" t="s">
        <v>145</v>
      </c>
      <c r="G672" s="64">
        <v>165.1</v>
      </c>
    </row>
    <row r="673" spans="1:7" ht="63.75" customHeight="1">
      <c r="A673" s="91" t="s">
        <v>168</v>
      </c>
      <c r="B673" s="92">
        <v>923</v>
      </c>
      <c r="C673" s="176">
        <v>1</v>
      </c>
      <c r="D673" s="176">
        <v>6</v>
      </c>
      <c r="E673" s="177" t="s">
        <v>615</v>
      </c>
      <c r="F673" s="178" t="s">
        <v>169</v>
      </c>
      <c r="G673" s="64">
        <v>165.1</v>
      </c>
    </row>
    <row r="674" spans="1:7" ht="31.2">
      <c r="A674" s="91" t="s">
        <v>616</v>
      </c>
      <c r="B674" s="92">
        <v>923</v>
      </c>
      <c r="C674" s="176">
        <v>1</v>
      </c>
      <c r="D674" s="176">
        <v>6</v>
      </c>
      <c r="E674" s="177" t="s">
        <v>617</v>
      </c>
      <c r="F674" s="178" t="s">
        <v>145</v>
      </c>
      <c r="G674" s="64">
        <v>1125.4000000000001</v>
      </c>
    </row>
    <row r="675" spans="1:7">
      <c r="A675" s="91" t="s">
        <v>283</v>
      </c>
      <c r="B675" s="92">
        <v>923</v>
      </c>
      <c r="C675" s="176">
        <v>1</v>
      </c>
      <c r="D675" s="176">
        <v>6</v>
      </c>
      <c r="E675" s="177" t="s">
        <v>618</v>
      </c>
      <c r="F675" s="178" t="s">
        <v>145</v>
      </c>
      <c r="G675" s="64">
        <v>1017.4</v>
      </c>
    </row>
    <row r="676" spans="1:7" ht="63.75" customHeight="1">
      <c r="A676" s="91" t="s">
        <v>168</v>
      </c>
      <c r="B676" s="92">
        <v>923</v>
      </c>
      <c r="C676" s="176">
        <v>1</v>
      </c>
      <c r="D676" s="176">
        <v>6</v>
      </c>
      <c r="E676" s="177" t="s">
        <v>618</v>
      </c>
      <c r="F676" s="178" t="s">
        <v>169</v>
      </c>
      <c r="G676" s="64">
        <v>1005.2</v>
      </c>
    </row>
    <row r="677" spans="1:7" ht="31.2">
      <c r="A677" s="91" t="s">
        <v>152</v>
      </c>
      <c r="B677" s="92">
        <v>923</v>
      </c>
      <c r="C677" s="176">
        <v>1</v>
      </c>
      <c r="D677" s="176">
        <v>6</v>
      </c>
      <c r="E677" s="177" t="s">
        <v>618</v>
      </c>
      <c r="F677" s="178" t="s">
        <v>153</v>
      </c>
      <c r="G677" s="64">
        <v>12.2</v>
      </c>
    </row>
    <row r="678" spans="1:7" ht="138.75" customHeight="1">
      <c r="A678" s="91" t="s">
        <v>210</v>
      </c>
      <c r="B678" s="92">
        <v>923</v>
      </c>
      <c r="C678" s="176">
        <v>1</v>
      </c>
      <c r="D678" s="176">
        <v>6</v>
      </c>
      <c r="E678" s="177" t="s">
        <v>619</v>
      </c>
      <c r="F678" s="178" t="s">
        <v>145</v>
      </c>
      <c r="G678" s="64">
        <v>108</v>
      </c>
    </row>
    <row r="679" spans="1:7" ht="63.75" customHeight="1">
      <c r="A679" s="91" t="s">
        <v>168</v>
      </c>
      <c r="B679" s="92">
        <v>923</v>
      </c>
      <c r="C679" s="176">
        <v>1</v>
      </c>
      <c r="D679" s="176">
        <v>6</v>
      </c>
      <c r="E679" s="177" t="s">
        <v>619</v>
      </c>
      <c r="F679" s="178" t="s">
        <v>169</v>
      </c>
      <c r="G679" s="64">
        <v>108</v>
      </c>
    </row>
    <row r="680" spans="1:7">
      <c r="A680" s="91" t="s">
        <v>648</v>
      </c>
      <c r="B680" s="92">
        <v>923</v>
      </c>
      <c r="C680" s="176">
        <v>7</v>
      </c>
      <c r="D680" s="176"/>
      <c r="E680" s="177" t="s">
        <v>145</v>
      </c>
      <c r="F680" s="178" t="s">
        <v>145</v>
      </c>
      <c r="G680" s="64">
        <v>43</v>
      </c>
    </row>
    <row r="681" spans="1:7" ht="31.2">
      <c r="A681" s="91" t="s">
        <v>159</v>
      </c>
      <c r="B681" s="92">
        <v>923</v>
      </c>
      <c r="C681" s="176">
        <v>7</v>
      </c>
      <c r="D681" s="176">
        <v>5</v>
      </c>
      <c r="E681" s="177" t="s">
        <v>145</v>
      </c>
      <c r="F681" s="178" t="s">
        <v>145</v>
      </c>
      <c r="G681" s="64">
        <v>43</v>
      </c>
    </row>
    <row r="682" spans="1:7">
      <c r="A682" s="91" t="s">
        <v>596</v>
      </c>
      <c r="B682" s="92">
        <v>923</v>
      </c>
      <c r="C682" s="176">
        <v>7</v>
      </c>
      <c r="D682" s="176">
        <v>5</v>
      </c>
      <c r="E682" s="177" t="s">
        <v>597</v>
      </c>
      <c r="F682" s="178" t="s">
        <v>145</v>
      </c>
      <c r="G682" s="64">
        <v>43</v>
      </c>
    </row>
    <row r="683" spans="1:7" ht="31.2">
      <c r="A683" s="91" t="s">
        <v>609</v>
      </c>
      <c r="B683" s="92">
        <v>923</v>
      </c>
      <c r="C683" s="176">
        <v>7</v>
      </c>
      <c r="D683" s="176">
        <v>5</v>
      </c>
      <c r="E683" s="177" t="s">
        <v>610</v>
      </c>
      <c r="F683" s="178" t="s">
        <v>145</v>
      </c>
      <c r="G683" s="64">
        <v>43</v>
      </c>
    </row>
    <row r="684" spans="1:7" ht="31.2">
      <c r="A684" s="91" t="s">
        <v>611</v>
      </c>
      <c r="B684" s="92">
        <v>923</v>
      </c>
      <c r="C684" s="176">
        <v>7</v>
      </c>
      <c r="D684" s="176">
        <v>5</v>
      </c>
      <c r="E684" s="177" t="s">
        <v>612</v>
      </c>
      <c r="F684" s="178" t="s">
        <v>145</v>
      </c>
      <c r="G684" s="64">
        <v>43</v>
      </c>
    </row>
    <row r="685" spans="1:7" ht="31.2">
      <c r="A685" s="91" t="s">
        <v>157</v>
      </c>
      <c r="B685" s="92">
        <v>923</v>
      </c>
      <c r="C685" s="176">
        <v>7</v>
      </c>
      <c r="D685" s="176">
        <v>5</v>
      </c>
      <c r="E685" s="177" t="s">
        <v>613</v>
      </c>
      <c r="F685" s="178" t="s">
        <v>145</v>
      </c>
      <c r="G685" s="64">
        <v>43</v>
      </c>
    </row>
    <row r="686" spans="1:7" ht="31.2">
      <c r="A686" s="91" t="s">
        <v>152</v>
      </c>
      <c r="B686" s="92">
        <v>923</v>
      </c>
      <c r="C686" s="176">
        <v>7</v>
      </c>
      <c r="D686" s="176">
        <v>5</v>
      </c>
      <c r="E686" s="177" t="s">
        <v>613</v>
      </c>
      <c r="F686" s="178" t="s">
        <v>153</v>
      </c>
      <c r="G686" s="64">
        <v>43</v>
      </c>
    </row>
    <row r="687" spans="1:7">
      <c r="A687" s="283" t="s">
        <v>634</v>
      </c>
      <c r="B687" s="284"/>
      <c r="C687" s="284"/>
      <c r="D687" s="284"/>
      <c r="E687" s="284"/>
      <c r="F687" s="285"/>
      <c r="G687" s="61">
        <v>1362628.5</v>
      </c>
    </row>
    <row r="688" spans="1:7" ht="25.5" customHeight="1">
      <c r="A688" s="65"/>
      <c r="B688" s="66"/>
      <c r="C688" s="66"/>
      <c r="D688" s="66"/>
      <c r="E688" s="56"/>
      <c r="F688" s="56"/>
      <c r="G688" s="57"/>
    </row>
    <row r="689" spans="1:7" ht="11.25" customHeight="1">
      <c r="A689" s="68"/>
      <c r="B689" s="56"/>
      <c r="C689" s="56"/>
      <c r="D689" s="56"/>
      <c r="E689" s="56"/>
      <c r="F689" s="56"/>
      <c r="G689" s="57"/>
    </row>
    <row r="690" spans="1:7" s="171" customFormat="1">
      <c r="A690" s="171" t="s">
        <v>2</v>
      </c>
      <c r="B690" s="172"/>
      <c r="C690" s="172"/>
      <c r="D690" s="172"/>
      <c r="E690" s="172"/>
      <c r="F690" s="271" t="s">
        <v>0</v>
      </c>
      <c r="G690" s="271"/>
    </row>
  </sheetData>
  <autoFilter ref="A19:AB687"/>
  <mergeCells count="6">
    <mergeCell ref="F690:G690"/>
    <mergeCell ref="A15:G15"/>
    <mergeCell ref="A17:A18"/>
    <mergeCell ref="B17:F17"/>
    <mergeCell ref="G17:G18"/>
    <mergeCell ref="A687:F687"/>
  </mergeCells>
  <pageMargins left="0.78740157480314965" right="0.39370078740157483" top="0.78740157480314965" bottom="0.39370078740157483" header="0.51181102362204722" footer="0.31496062992125984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9:I43"/>
  <sheetViews>
    <sheetView workbookViewId="0">
      <selection activeCell="A16" sqref="A16:E16"/>
    </sheetView>
  </sheetViews>
  <sheetFormatPr defaultColWidth="9.109375" defaultRowHeight="13.8"/>
  <cols>
    <col min="1" max="1" width="10.44140625" style="141" customWidth="1"/>
    <col min="2" max="2" width="34.44140625" style="141" customWidth="1"/>
    <col min="3" max="3" width="17.33203125" style="141" customWidth="1"/>
    <col min="4" max="4" width="17" style="143" customWidth="1"/>
    <col min="5" max="5" width="15.6640625" style="143" customWidth="1"/>
    <col min="6" max="256" width="9.109375" style="141"/>
    <col min="257" max="257" width="10.44140625" style="141" customWidth="1"/>
    <col min="258" max="258" width="34.44140625" style="141" customWidth="1"/>
    <col min="259" max="259" width="17.33203125" style="141" customWidth="1"/>
    <col min="260" max="260" width="17" style="141" customWidth="1"/>
    <col min="261" max="261" width="15.6640625" style="141" customWidth="1"/>
    <col min="262" max="512" width="9.109375" style="141"/>
    <col min="513" max="513" width="10.44140625" style="141" customWidth="1"/>
    <col min="514" max="514" width="34.44140625" style="141" customWidth="1"/>
    <col min="515" max="515" width="17.33203125" style="141" customWidth="1"/>
    <col min="516" max="516" width="17" style="141" customWidth="1"/>
    <col min="517" max="517" width="15.6640625" style="141" customWidth="1"/>
    <col min="518" max="768" width="9.109375" style="141"/>
    <col min="769" max="769" width="10.44140625" style="141" customWidth="1"/>
    <col min="770" max="770" width="34.44140625" style="141" customWidth="1"/>
    <col min="771" max="771" width="17.33203125" style="141" customWidth="1"/>
    <col min="772" max="772" width="17" style="141" customWidth="1"/>
    <col min="773" max="773" width="15.6640625" style="141" customWidth="1"/>
    <col min="774" max="1024" width="9.109375" style="141"/>
    <col min="1025" max="1025" width="10.44140625" style="141" customWidth="1"/>
    <col min="1026" max="1026" width="34.44140625" style="141" customWidth="1"/>
    <col min="1027" max="1027" width="17.33203125" style="141" customWidth="1"/>
    <col min="1028" max="1028" width="17" style="141" customWidth="1"/>
    <col min="1029" max="1029" width="15.6640625" style="141" customWidth="1"/>
    <col min="1030" max="1280" width="9.109375" style="141"/>
    <col min="1281" max="1281" width="10.44140625" style="141" customWidth="1"/>
    <col min="1282" max="1282" width="34.44140625" style="141" customWidth="1"/>
    <col min="1283" max="1283" width="17.33203125" style="141" customWidth="1"/>
    <col min="1284" max="1284" width="17" style="141" customWidth="1"/>
    <col min="1285" max="1285" width="15.6640625" style="141" customWidth="1"/>
    <col min="1286" max="1536" width="9.109375" style="141"/>
    <col min="1537" max="1537" width="10.44140625" style="141" customWidth="1"/>
    <col min="1538" max="1538" width="34.44140625" style="141" customWidth="1"/>
    <col min="1539" max="1539" width="17.33203125" style="141" customWidth="1"/>
    <col min="1540" max="1540" width="17" style="141" customWidth="1"/>
    <col min="1541" max="1541" width="15.6640625" style="141" customWidth="1"/>
    <col min="1542" max="1792" width="9.109375" style="141"/>
    <col min="1793" max="1793" width="10.44140625" style="141" customWidth="1"/>
    <col min="1794" max="1794" width="34.44140625" style="141" customWidth="1"/>
    <col min="1795" max="1795" width="17.33203125" style="141" customWidth="1"/>
    <col min="1796" max="1796" width="17" style="141" customWidth="1"/>
    <col min="1797" max="1797" width="15.6640625" style="141" customWidth="1"/>
    <col min="1798" max="2048" width="9.109375" style="141"/>
    <col min="2049" max="2049" width="10.44140625" style="141" customWidth="1"/>
    <col min="2050" max="2050" width="34.44140625" style="141" customWidth="1"/>
    <col min="2051" max="2051" width="17.33203125" style="141" customWidth="1"/>
    <col min="2052" max="2052" width="17" style="141" customWidth="1"/>
    <col min="2053" max="2053" width="15.6640625" style="141" customWidth="1"/>
    <col min="2054" max="2304" width="9.109375" style="141"/>
    <col min="2305" max="2305" width="10.44140625" style="141" customWidth="1"/>
    <col min="2306" max="2306" width="34.44140625" style="141" customWidth="1"/>
    <col min="2307" max="2307" width="17.33203125" style="141" customWidth="1"/>
    <col min="2308" max="2308" width="17" style="141" customWidth="1"/>
    <col min="2309" max="2309" width="15.6640625" style="141" customWidth="1"/>
    <col min="2310" max="2560" width="9.109375" style="141"/>
    <col min="2561" max="2561" width="10.44140625" style="141" customWidth="1"/>
    <col min="2562" max="2562" width="34.44140625" style="141" customWidth="1"/>
    <col min="2563" max="2563" width="17.33203125" style="141" customWidth="1"/>
    <col min="2564" max="2564" width="17" style="141" customWidth="1"/>
    <col min="2565" max="2565" width="15.6640625" style="141" customWidth="1"/>
    <col min="2566" max="2816" width="9.109375" style="141"/>
    <col min="2817" max="2817" width="10.44140625" style="141" customWidth="1"/>
    <col min="2818" max="2818" width="34.44140625" style="141" customWidth="1"/>
    <col min="2819" max="2819" width="17.33203125" style="141" customWidth="1"/>
    <col min="2820" max="2820" width="17" style="141" customWidth="1"/>
    <col min="2821" max="2821" width="15.6640625" style="141" customWidth="1"/>
    <col min="2822" max="3072" width="9.109375" style="141"/>
    <col min="3073" max="3073" width="10.44140625" style="141" customWidth="1"/>
    <col min="3074" max="3074" width="34.44140625" style="141" customWidth="1"/>
    <col min="3075" max="3075" width="17.33203125" style="141" customWidth="1"/>
    <col min="3076" max="3076" width="17" style="141" customWidth="1"/>
    <col min="3077" max="3077" width="15.6640625" style="141" customWidth="1"/>
    <col min="3078" max="3328" width="9.109375" style="141"/>
    <col min="3329" max="3329" width="10.44140625" style="141" customWidth="1"/>
    <col min="3330" max="3330" width="34.44140625" style="141" customWidth="1"/>
    <col min="3331" max="3331" width="17.33203125" style="141" customWidth="1"/>
    <col min="3332" max="3332" width="17" style="141" customWidth="1"/>
    <col min="3333" max="3333" width="15.6640625" style="141" customWidth="1"/>
    <col min="3334" max="3584" width="9.109375" style="141"/>
    <col min="3585" max="3585" width="10.44140625" style="141" customWidth="1"/>
    <col min="3586" max="3586" width="34.44140625" style="141" customWidth="1"/>
    <col min="3587" max="3587" width="17.33203125" style="141" customWidth="1"/>
    <col min="3588" max="3588" width="17" style="141" customWidth="1"/>
    <col min="3589" max="3589" width="15.6640625" style="141" customWidth="1"/>
    <col min="3590" max="3840" width="9.109375" style="141"/>
    <col min="3841" max="3841" width="10.44140625" style="141" customWidth="1"/>
    <col min="3842" max="3842" width="34.44140625" style="141" customWidth="1"/>
    <col min="3843" max="3843" width="17.33203125" style="141" customWidth="1"/>
    <col min="3844" max="3844" width="17" style="141" customWidth="1"/>
    <col min="3845" max="3845" width="15.6640625" style="141" customWidth="1"/>
    <col min="3846" max="4096" width="9.109375" style="141"/>
    <col min="4097" max="4097" width="10.44140625" style="141" customWidth="1"/>
    <col min="4098" max="4098" width="34.44140625" style="141" customWidth="1"/>
    <col min="4099" max="4099" width="17.33203125" style="141" customWidth="1"/>
    <col min="4100" max="4100" width="17" style="141" customWidth="1"/>
    <col min="4101" max="4101" width="15.6640625" style="141" customWidth="1"/>
    <col min="4102" max="4352" width="9.109375" style="141"/>
    <col min="4353" max="4353" width="10.44140625" style="141" customWidth="1"/>
    <col min="4354" max="4354" width="34.44140625" style="141" customWidth="1"/>
    <col min="4355" max="4355" width="17.33203125" style="141" customWidth="1"/>
    <col min="4356" max="4356" width="17" style="141" customWidth="1"/>
    <col min="4357" max="4357" width="15.6640625" style="141" customWidth="1"/>
    <col min="4358" max="4608" width="9.109375" style="141"/>
    <col min="4609" max="4609" width="10.44140625" style="141" customWidth="1"/>
    <col min="4610" max="4610" width="34.44140625" style="141" customWidth="1"/>
    <col min="4611" max="4611" width="17.33203125" style="141" customWidth="1"/>
    <col min="4612" max="4612" width="17" style="141" customWidth="1"/>
    <col min="4613" max="4613" width="15.6640625" style="141" customWidth="1"/>
    <col min="4614" max="4864" width="9.109375" style="141"/>
    <col min="4865" max="4865" width="10.44140625" style="141" customWidth="1"/>
    <col min="4866" max="4866" width="34.44140625" style="141" customWidth="1"/>
    <col min="4867" max="4867" width="17.33203125" style="141" customWidth="1"/>
    <col min="4868" max="4868" width="17" style="141" customWidth="1"/>
    <col min="4869" max="4869" width="15.6640625" style="141" customWidth="1"/>
    <col min="4870" max="5120" width="9.109375" style="141"/>
    <col min="5121" max="5121" width="10.44140625" style="141" customWidth="1"/>
    <col min="5122" max="5122" width="34.44140625" style="141" customWidth="1"/>
    <col min="5123" max="5123" width="17.33203125" style="141" customWidth="1"/>
    <col min="5124" max="5124" width="17" style="141" customWidth="1"/>
    <col min="5125" max="5125" width="15.6640625" style="141" customWidth="1"/>
    <col min="5126" max="5376" width="9.109375" style="141"/>
    <col min="5377" max="5377" width="10.44140625" style="141" customWidth="1"/>
    <col min="5378" max="5378" width="34.44140625" style="141" customWidth="1"/>
    <col min="5379" max="5379" width="17.33203125" style="141" customWidth="1"/>
    <col min="5380" max="5380" width="17" style="141" customWidth="1"/>
    <col min="5381" max="5381" width="15.6640625" style="141" customWidth="1"/>
    <col min="5382" max="5632" width="9.109375" style="141"/>
    <col min="5633" max="5633" width="10.44140625" style="141" customWidth="1"/>
    <col min="5634" max="5634" width="34.44140625" style="141" customWidth="1"/>
    <col min="5635" max="5635" width="17.33203125" style="141" customWidth="1"/>
    <col min="5636" max="5636" width="17" style="141" customWidth="1"/>
    <col min="5637" max="5637" width="15.6640625" style="141" customWidth="1"/>
    <col min="5638" max="5888" width="9.109375" style="141"/>
    <col min="5889" max="5889" width="10.44140625" style="141" customWidth="1"/>
    <col min="5890" max="5890" width="34.44140625" style="141" customWidth="1"/>
    <col min="5891" max="5891" width="17.33203125" style="141" customWidth="1"/>
    <col min="5892" max="5892" width="17" style="141" customWidth="1"/>
    <col min="5893" max="5893" width="15.6640625" style="141" customWidth="1"/>
    <col min="5894" max="6144" width="9.109375" style="141"/>
    <col min="6145" max="6145" width="10.44140625" style="141" customWidth="1"/>
    <col min="6146" max="6146" width="34.44140625" style="141" customWidth="1"/>
    <col min="6147" max="6147" width="17.33203125" style="141" customWidth="1"/>
    <col min="6148" max="6148" width="17" style="141" customWidth="1"/>
    <col min="6149" max="6149" width="15.6640625" style="141" customWidth="1"/>
    <col min="6150" max="6400" width="9.109375" style="141"/>
    <col min="6401" max="6401" width="10.44140625" style="141" customWidth="1"/>
    <col min="6402" max="6402" width="34.44140625" style="141" customWidth="1"/>
    <col min="6403" max="6403" width="17.33203125" style="141" customWidth="1"/>
    <col min="6404" max="6404" width="17" style="141" customWidth="1"/>
    <col min="6405" max="6405" width="15.6640625" style="141" customWidth="1"/>
    <col min="6406" max="6656" width="9.109375" style="141"/>
    <col min="6657" max="6657" width="10.44140625" style="141" customWidth="1"/>
    <col min="6658" max="6658" width="34.44140625" style="141" customWidth="1"/>
    <col min="6659" max="6659" width="17.33203125" style="141" customWidth="1"/>
    <col min="6660" max="6660" width="17" style="141" customWidth="1"/>
    <col min="6661" max="6661" width="15.6640625" style="141" customWidth="1"/>
    <col min="6662" max="6912" width="9.109375" style="141"/>
    <col min="6913" max="6913" width="10.44140625" style="141" customWidth="1"/>
    <col min="6914" max="6914" width="34.44140625" style="141" customWidth="1"/>
    <col min="6915" max="6915" width="17.33203125" style="141" customWidth="1"/>
    <col min="6916" max="6916" width="17" style="141" customWidth="1"/>
    <col min="6917" max="6917" width="15.6640625" style="141" customWidth="1"/>
    <col min="6918" max="7168" width="9.109375" style="141"/>
    <col min="7169" max="7169" width="10.44140625" style="141" customWidth="1"/>
    <col min="7170" max="7170" width="34.44140625" style="141" customWidth="1"/>
    <col min="7171" max="7171" width="17.33203125" style="141" customWidth="1"/>
    <col min="7172" max="7172" width="17" style="141" customWidth="1"/>
    <col min="7173" max="7173" width="15.6640625" style="141" customWidth="1"/>
    <col min="7174" max="7424" width="9.109375" style="141"/>
    <col min="7425" max="7425" width="10.44140625" style="141" customWidth="1"/>
    <col min="7426" max="7426" width="34.44140625" style="141" customWidth="1"/>
    <col min="7427" max="7427" width="17.33203125" style="141" customWidth="1"/>
    <col min="7428" max="7428" width="17" style="141" customWidth="1"/>
    <col min="7429" max="7429" width="15.6640625" style="141" customWidth="1"/>
    <col min="7430" max="7680" width="9.109375" style="141"/>
    <col min="7681" max="7681" width="10.44140625" style="141" customWidth="1"/>
    <col min="7682" max="7682" width="34.44140625" style="141" customWidth="1"/>
    <col min="7683" max="7683" width="17.33203125" style="141" customWidth="1"/>
    <col min="7684" max="7684" width="17" style="141" customWidth="1"/>
    <col min="7685" max="7685" width="15.6640625" style="141" customWidth="1"/>
    <col min="7686" max="7936" width="9.109375" style="141"/>
    <col min="7937" max="7937" width="10.44140625" style="141" customWidth="1"/>
    <col min="7938" max="7938" width="34.44140625" style="141" customWidth="1"/>
    <col min="7939" max="7939" width="17.33203125" style="141" customWidth="1"/>
    <col min="7940" max="7940" width="17" style="141" customWidth="1"/>
    <col min="7941" max="7941" width="15.6640625" style="141" customWidth="1"/>
    <col min="7942" max="8192" width="9.109375" style="141"/>
    <col min="8193" max="8193" width="10.44140625" style="141" customWidth="1"/>
    <col min="8194" max="8194" width="34.44140625" style="141" customWidth="1"/>
    <col min="8195" max="8195" width="17.33203125" style="141" customWidth="1"/>
    <col min="8196" max="8196" width="17" style="141" customWidth="1"/>
    <col min="8197" max="8197" width="15.6640625" style="141" customWidth="1"/>
    <col min="8198" max="8448" width="9.109375" style="141"/>
    <col min="8449" max="8449" width="10.44140625" style="141" customWidth="1"/>
    <col min="8450" max="8450" width="34.44140625" style="141" customWidth="1"/>
    <col min="8451" max="8451" width="17.33203125" style="141" customWidth="1"/>
    <col min="8452" max="8452" width="17" style="141" customWidth="1"/>
    <col min="8453" max="8453" width="15.6640625" style="141" customWidth="1"/>
    <col min="8454" max="8704" width="9.109375" style="141"/>
    <col min="8705" max="8705" width="10.44140625" style="141" customWidth="1"/>
    <col min="8706" max="8706" width="34.44140625" style="141" customWidth="1"/>
    <col min="8707" max="8707" width="17.33203125" style="141" customWidth="1"/>
    <col min="8708" max="8708" width="17" style="141" customWidth="1"/>
    <col min="8709" max="8709" width="15.6640625" style="141" customWidth="1"/>
    <col min="8710" max="8960" width="9.109375" style="141"/>
    <col min="8961" max="8961" width="10.44140625" style="141" customWidth="1"/>
    <col min="8962" max="8962" width="34.44140625" style="141" customWidth="1"/>
    <col min="8963" max="8963" width="17.33203125" style="141" customWidth="1"/>
    <col min="8964" max="8964" width="17" style="141" customWidth="1"/>
    <col min="8965" max="8965" width="15.6640625" style="141" customWidth="1"/>
    <col min="8966" max="9216" width="9.109375" style="141"/>
    <col min="9217" max="9217" width="10.44140625" style="141" customWidth="1"/>
    <col min="9218" max="9218" width="34.44140625" style="141" customWidth="1"/>
    <col min="9219" max="9219" width="17.33203125" style="141" customWidth="1"/>
    <col min="9220" max="9220" width="17" style="141" customWidth="1"/>
    <col min="9221" max="9221" width="15.6640625" style="141" customWidth="1"/>
    <col min="9222" max="9472" width="9.109375" style="141"/>
    <col min="9473" max="9473" width="10.44140625" style="141" customWidth="1"/>
    <col min="9474" max="9474" width="34.44140625" style="141" customWidth="1"/>
    <col min="9475" max="9475" width="17.33203125" style="141" customWidth="1"/>
    <col min="9476" max="9476" width="17" style="141" customWidth="1"/>
    <col min="9477" max="9477" width="15.6640625" style="141" customWidth="1"/>
    <col min="9478" max="9728" width="9.109375" style="141"/>
    <col min="9729" max="9729" width="10.44140625" style="141" customWidth="1"/>
    <col min="9730" max="9730" width="34.44140625" style="141" customWidth="1"/>
    <col min="9731" max="9731" width="17.33203125" style="141" customWidth="1"/>
    <col min="9732" max="9732" width="17" style="141" customWidth="1"/>
    <col min="9733" max="9733" width="15.6640625" style="141" customWidth="1"/>
    <col min="9734" max="9984" width="9.109375" style="141"/>
    <col min="9985" max="9985" width="10.44140625" style="141" customWidth="1"/>
    <col min="9986" max="9986" width="34.44140625" style="141" customWidth="1"/>
    <col min="9987" max="9987" width="17.33203125" style="141" customWidth="1"/>
    <col min="9988" max="9988" width="17" style="141" customWidth="1"/>
    <col min="9989" max="9989" width="15.6640625" style="141" customWidth="1"/>
    <col min="9990" max="10240" width="9.109375" style="141"/>
    <col min="10241" max="10241" width="10.44140625" style="141" customWidth="1"/>
    <col min="10242" max="10242" width="34.44140625" style="141" customWidth="1"/>
    <col min="10243" max="10243" width="17.33203125" style="141" customWidth="1"/>
    <col min="10244" max="10244" width="17" style="141" customWidth="1"/>
    <col min="10245" max="10245" width="15.6640625" style="141" customWidth="1"/>
    <col min="10246" max="10496" width="9.109375" style="141"/>
    <col min="10497" max="10497" width="10.44140625" style="141" customWidth="1"/>
    <col min="10498" max="10498" width="34.44140625" style="141" customWidth="1"/>
    <col min="10499" max="10499" width="17.33203125" style="141" customWidth="1"/>
    <col min="10500" max="10500" width="17" style="141" customWidth="1"/>
    <col min="10501" max="10501" width="15.6640625" style="141" customWidth="1"/>
    <col min="10502" max="10752" width="9.109375" style="141"/>
    <col min="10753" max="10753" width="10.44140625" style="141" customWidth="1"/>
    <col min="10754" max="10754" width="34.44140625" style="141" customWidth="1"/>
    <col min="10755" max="10755" width="17.33203125" style="141" customWidth="1"/>
    <col min="10756" max="10756" width="17" style="141" customWidth="1"/>
    <col min="10757" max="10757" width="15.6640625" style="141" customWidth="1"/>
    <col min="10758" max="11008" width="9.109375" style="141"/>
    <col min="11009" max="11009" width="10.44140625" style="141" customWidth="1"/>
    <col min="11010" max="11010" width="34.44140625" style="141" customWidth="1"/>
    <col min="11011" max="11011" width="17.33203125" style="141" customWidth="1"/>
    <col min="11012" max="11012" width="17" style="141" customWidth="1"/>
    <col min="11013" max="11013" width="15.6640625" style="141" customWidth="1"/>
    <col min="11014" max="11264" width="9.109375" style="141"/>
    <col min="11265" max="11265" width="10.44140625" style="141" customWidth="1"/>
    <col min="11266" max="11266" width="34.44140625" style="141" customWidth="1"/>
    <col min="11267" max="11267" width="17.33203125" style="141" customWidth="1"/>
    <col min="11268" max="11268" width="17" style="141" customWidth="1"/>
    <col min="11269" max="11269" width="15.6640625" style="141" customWidth="1"/>
    <col min="11270" max="11520" width="9.109375" style="141"/>
    <col min="11521" max="11521" width="10.44140625" style="141" customWidth="1"/>
    <col min="11522" max="11522" width="34.44140625" style="141" customWidth="1"/>
    <col min="11523" max="11523" width="17.33203125" style="141" customWidth="1"/>
    <col min="11524" max="11524" width="17" style="141" customWidth="1"/>
    <col min="11525" max="11525" width="15.6640625" style="141" customWidth="1"/>
    <col min="11526" max="11776" width="9.109375" style="141"/>
    <col min="11777" max="11777" width="10.44140625" style="141" customWidth="1"/>
    <col min="11778" max="11778" width="34.44140625" style="141" customWidth="1"/>
    <col min="11779" max="11779" width="17.33203125" style="141" customWidth="1"/>
    <col min="11780" max="11780" width="17" style="141" customWidth="1"/>
    <col min="11781" max="11781" width="15.6640625" style="141" customWidth="1"/>
    <col min="11782" max="12032" width="9.109375" style="141"/>
    <col min="12033" max="12033" width="10.44140625" style="141" customWidth="1"/>
    <col min="12034" max="12034" width="34.44140625" style="141" customWidth="1"/>
    <col min="12035" max="12035" width="17.33203125" style="141" customWidth="1"/>
    <col min="12036" max="12036" width="17" style="141" customWidth="1"/>
    <col min="12037" max="12037" width="15.6640625" style="141" customWidth="1"/>
    <col min="12038" max="12288" width="9.109375" style="141"/>
    <col min="12289" max="12289" width="10.44140625" style="141" customWidth="1"/>
    <col min="12290" max="12290" width="34.44140625" style="141" customWidth="1"/>
    <col min="12291" max="12291" width="17.33203125" style="141" customWidth="1"/>
    <col min="12292" max="12292" width="17" style="141" customWidth="1"/>
    <col min="12293" max="12293" width="15.6640625" style="141" customWidth="1"/>
    <col min="12294" max="12544" width="9.109375" style="141"/>
    <col min="12545" max="12545" width="10.44140625" style="141" customWidth="1"/>
    <col min="12546" max="12546" width="34.44140625" style="141" customWidth="1"/>
    <col min="12547" max="12547" width="17.33203125" style="141" customWidth="1"/>
    <col min="12548" max="12548" width="17" style="141" customWidth="1"/>
    <col min="12549" max="12549" width="15.6640625" style="141" customWidth="1"/>
    <col min="12550" max="12800" width="9.109375" style="141"/>
    <col min="12801" max="12801" width="10.44140625" style="141" customWidth="1"/>
    <col min="12802" max="12802" width="34.44140625" style="141" customWidth="1"/>
    <col min="12803" max="12803" width="17.33203125" style="141" customWidth="1"/>
    <col min="12804" max="12804" width="17" style="141" customWidth="1"/>
    <col min="12805" max="12805" width="15.6640625" style="141" customWidth="1"/>
    <col min="12806" max="13056" width="9.109375" style="141"/>
    <col min="13057" max="13057" width="10.44140625" style="141" customWidth="1"/>
    <col min="13058" max="13058" width="34.44140625" style="141" customWidth="1"/>
    <col min="13059" max="13059" width="17.33203125" style="141" customWidth="1"/>
    <col min="13060" max="13060" width="17" style="141" customWidth="1"/>
    <col min="13061" max="13061" width="15.6640625" style="141" customWidth="1"/>
    <col min="13062" max="13312" width="9.109375" style="141"/>
    <col min="13313" max="13313" width="10.44140625" style="141" customWidth="1"/>
    <col min="13314" max="13314" width="34.44140625" style="141" customWidth="1"/>
    <col min="13315" max="13315" width="17.33203125" style="141" customWidth="1"/>
    <col min="13316" max="13316" width="17" style="141" customWidth="1"/>
    <col min="13317" max="13317" width="15.6640625" style="141" customWidth="1"/>
    <col min="13318" max="13568" width="9.109375" style="141"/>
    <col min="13569" max="13569" width="10.44140625" style="141" customWidth="1"/>
    <col min="13570" max="13570" width="34.44140625" style="141" customWidth="1"/>
    <col min="13571" max="13571" width="17.33203125" style="141" customWidth="1"/>
    <col min="13572" max="13572" width="17" style="141" customWidth="1"/>
    <col min="13573" max="13573" width="15.6640625" style="141" customWidth="1"/>
    <col min="13574" max="13824" width="9.109375" style="141"/>
    <col min="13825" max="13825" width="10.44140625" style="141" customWidth="1"/>
    <col min="13826" max="13826" width="34.44140625" style="141" customWidth="1"/>
    <col min="13827" max="13827" width="17.33203125" style="141" customWidth="1"/>
    <col min="13828" max="13828" width="17" style="141" customWidth="1"/>
    <col min="13829" max="13829" width="15.6640625" style="141" customWidth="1"/>
    <col min="13830" max="14080" width="9.109375" style="141"/>
    <col min="14081" max="14081" width="10.44140625" style="141" customWidth="1"/>
    <col min="14082" max="14082" width="34.44140625" style="141" customWidth="1"/>
    <col min="14083" max="14083" width="17.33203125" style="141" customWidth="1"/>
    <col min="14084" max="14084" width="17" style="141" customWidth="1"/>
    <col min="14085" max="14085" width="15.6640625" style="141" customWidth="1"/>
    <col min="14086" max="14336" width="9.109375" style="141"/>
    <col min="14337" max="14337" width="10.44140625" style="141" customWidth="1"/>
    <col min="14338" max="14338" width="34.44140625" style="141" customWidth="1"/>
    <col min="14339" max="14339" width="17.33203125" style="141" customWidth="1"/>
    <col min="14340" max="14340" width="17" style="141" customWidth="1"/>
    <col min="14341" max="14341" width="15.6640625" style="141" customWidth="1"/>
    <col min="14342" max="14592" width="9.109375" style="141"/>
    <col min="14593" max="14593" width="10.44140625" style="141" customWidth="1"/>
    <col min="14594" max="14594" width="34.44140625" style="141" customWidth="1"/>
    <col min="14595" max="14595" width="17.33203125" style="141" customWidth="1"/>
    <col min="14596" max="14596" width="17" style="141" customWidth="1"/>
    <col min="14597" max="14597" width="15.6640625" style="141" customWidth="1"/>
    <col min="14598" max="14848" width="9.109375" style="141"/>
    <col min="14849" max="14849" width="10.44140625" style="141" customWidth="1"/>
    <col min="14850" max="14850" width="34.44140625" style="141" customWidth="1"/>
    <col min="14851" max="14851" width="17.33203125" style="141" customWidth="1"/>
    <col min="14852" max="14852" width="17" style="141" customWidth="1"/>
    <col min="14853" max="14853" width="15.6640625" style="141" customWidth="1"/>
    <col min="14854" max="15104" width="9.109375" style="141"/>
    <col min="15105" max="15105" width="10.44140625" style="141" customWidth="1"/>
    <col min="15106" max="15106" width="34.44140625" style="141" customWidth="1"/>
    <col min="15107" max="15107" width="17.33203125" style="141" customWidth="1"/>
    <col min="15108" max="15108" width="17" style="141" customWidth="1"/>
    <col min="15109" max="15109" width="15.6640625" style="141" customWidth="1"/>
    <col min="15110" max="15360" width="9.109375" style="141"/>
    <col min="15361" max="15361" width="10.44140625" style="141" customWidth="1"/>
    <col min="15362" max="15362" width="34.44140625" style="141" customWidth="1"/>
    <col min="15363" max="15363" width="17.33203125" style="141" customWidth="1"/>
    <col min="15364" max="15364" width="17" style="141" customWidth="1"/>
    <col min="15365" max="15365" width="15.6640625" style="141" customWidth="1"/>
    <col min="15366" max="15616" width="9.109375" style="141"/>
    <col min="15617" max="15617" width="10.44140625" style="141" customWidth="1"/>
    <col min="15618" max="15618" width="34.44140625" style="141" customWidth="1"/>
    <col min="15619" max="15619" width="17.33203125" style="141" customWidth="1"/>
    <col min="15620" max="15620" width="17" style="141" customWidth="1"/>
    <col min="15621" max="15621" width="15.6640625" style="141" customWidth="1"/>
    <col min="15622" max="15872" width="9.109375" style="141"/>
    <col min="15873" max="15873" width="10.44140625" style="141" customWidth="1"/>
    <col min="15874" max="15874" width="34.44140625" style="141" customWidth="1"/>
    <col min="15875" max="15875" width="17.33203125" style="141" customWidth="1"/>
    <col min="15876" max="15876" width="17" style="141" customWidth="1"/>
    <col min="15877" max="15877" width="15.6640625" style="141" customWidth="1"/>
    <col min="15878" max="16128" width="9.109375" style="141"/>
    <col min="16129" max="16129" width="10.44140625" style="141" customWidth="1"/>
    <col min="16130" max="16130" width="34.44140625" style="141" customWidth="1"/>
    <col min="16131" max="16131" width="17.33203125" style="141" customWidth="1"/>
    <col min="16132" max="16132" width="17" style="141" customWidth="1"/>
    <col min="16133" max="16133" width="15.6640625" style="141" customWidth="1"/>
    <col min="16134" max="16384" width="9.109375" style="141"/>
  </cols>
  <sheetData>
    <row r="9" spans="1:8">
      <c r="C9" s="142"/>
    </row>
    <row r="10" spans="1:8">
      <c r="C10" s="142"/>
    </row>
    <row r="11" spans="1:8">
      <c r="C11" s="142"/>
    </row>
    <row r="12" spans="1:8">
      <c r="C12" s="142"/>
    </row>
    <row r="15" spans="1:8">
      <c r="A15" s="144"/>
      <c r="B15" s="144"/>
      <c r="C15" s="144"/>
      <c r="D15" s="145"/>
      <c r="E15" s="145"/>
      <c r="F15" s="144"/>
      <c r="G15" s="144"/>
      <c r="H15" s="144"/>
    </row>
    <row r="16" spans="1:8" ht="60.6" customHeight="1">
      <c r="A16" s="286" t="s">
        <v>762</v>
      </c>
      <c r="B16" s="286"/>
      <c r="C16" s="286"/>
      <c r="D16" s="286"/>
      <c r="E16" s="286"/>
      <c r="F16" s="144"/>
      <c r="G16" s="144"/>
      <c r="H16" s="144"/>
    </row>
    <row r="17" spans="1:8">
      <c r="A17" s="144"/>
      <c r="B17" s="144"/>
      <c r="C17" s="144"/>
      <c r="D17" s="145"/>
      <c r="E17" s="145"/>
      <c r="F17" s="144"/>
      <c r="G17" s="144"/>
      <c r="H17" s="144"/>
    </row>
    <row r="18" spans="1:8">
      <c r="A18" s="144"/>
      <c r="B18" s="144"/>
      <c r="D18" s="145"/>
      <c r="E18" s="146" t="s">
        <v>3</v>
      </c>
      <c r="F18" s="144"/>
      <c r="G18" s="144"/>
      <c r="H18" s="144"/>
    </row>
    <row r="19" spans="1:8" ht="34.950000000000003" customHeight="1">
      <c r="A19" s="287" t="s">
        <v>763</v>
      </c>
      <c r="B19" s="289" t="s">
        <v>764</v>
      </c>
      <c r="C19" s="291" t="s">
        <v>765</v>
      </c>
      <c r="D19" s="292"/>
      <c r="E19" s="293"/>
      <c r="F19" s="144"/>
      <c r="G19" s="144"/>
      <c r="H19" s="144"/>
    </row>
    <row r="20" spans="1:8" ht="15.6">
      <c r="A20" s="288"/>
      <c r="B20" s="290"/>
      <c r="C20" s="147">
        <v>2019</v>
      </c>
      <c r="D20" s="148">
        <v>2020</v>
      </c>
      <c r="E20" s="148">
        <v>2021</v>
      </c>
      <c r="F20" s="144"/>
      <c r="G20" s="144"/>
      <c r="H20" s="144"/>
    </row>
    <row r="21" spans="1:8" ht="18">
      <c r="A21" s="149">
        <v>1</v>
      </c>
      <c r="B21" s="150" t="s">
        <v>766</v>
      </c>
      <c r="C21" s="162">
        <v>4471.51</v>
      </c>
      <c r="D21" s="151">
        <v>2858.7</v>
      </c>
      <c r="E21" s="152">
        <v>2671.4</v>
      </c>
      <c r="F21" s="144"/>
      <c r="G21" s="144"/>
      <c r="H21" s="144"/>
    </row>
    <row r="22" spans="1:8" ht="18">
      <c r="A22" s="149">
        <v>2</v>
      </c>
      <c r="B22" s="150" t="s">
        <v>767</v>
      </c>
      <c r="C22" s="162">
        <v>7945.23</v>
      </c>
      <c r="D22" s="152">
        <v>6481.4</v>
      </c>
      <c r="E22" s="152">
        <v>6488.5</v>
      </c>
      <c r="F22" s="144"/>
      <c r="G22" s="144"/>
      <c r="H22" s="144"/>
    </row>
    <row r="23" spans="1:8" ht="18">
      <c r="A23" s="149">
        <v>3</v>
      </c>
      <c r="B23" s="150" t="s">
        <v>768</v>
      </c>
      <c r="C23" s="162">
        <v>6183.55</v>
      </c>
      <c r="D23" s="152">
        <v>5029.8999999999996</v>
      </c>
      <c r="E23" s="152">
        <v>5164.5</v>
      </c>
      <c r="F23" s="144"/>
      <c r="G23" s="144"/>
      <c r="H23" s="144"/>
    </row>
    <row r="24" spans="1:8" ht="18">
      <c r="A24" s="149">
        <v>4</v>
      </c>
      <c r="B24" s="150" t="s">
        <v>769</v>
      </c>
      <c r="C24" s="162">
        <v>8667.6</v>
      </c>
      <c r="D24" s="152">
        <v>6911.4</v>
      </c>
      <c r="E24" s="152">
        <v>7166</v>
      </c>
      <c r="F24" s="144"/>
      <c r="G24" s="144"/>
      <c r="H24" s="144"/>
    </row>
    <row r="25" spans="1:8" ht="18">
      <c r="A25" s="149">
        <v>5</v>
      </c>
      <c r="B25" s="150" t="s">
        <v>770</v>
      </c>
      <c r="C25" s="162">
        <v>4291.29</v>
      </c>
      <c r="D25" s="152">
        <v>3042.3</v>
      </c>
      <c r="E25" s="152">
        <v>2950.9</v>
      </c>
      <c r="F25" s="144"/>
      <c r="G25" s="144"/>
      <c r="H25" s="144"/>
    </row>
    <row r="26" spans="1:8" ht="18">
      <c r="A26" s="149">
        <v>6</v>
      </c>
      <c r="B26" s="150" t="s">
        <v>771</v>
      </c>
      <c r="C26" s="162">
        <v>2261.25</v>
      </c>
      <c r="D26" s="152">
        <v>1790.8</v>
      </c>
      <c r="E26" s="152">
        <v>1781.8</v>
      </c>
      <c r="F26" s="144"/>
      <c r="G26" s="144"/>
      <c r="H26" s="144"/>
    </row>
    <row r="27" spans="1:8" ht="18">
      <c r="A27" s="149">
        <v>7</v>
      </c>
      <c r="B27" s="150" t="s">
        <v>772</v>
      </c>
      <c r="C27" s="162">
        <v>7048.33</v>
      </c>
      <c r="D27" s="152">
        <v>5485.3</v>
      </c>
      <c r="E27" s="152">
        <v>5427</v>
      </c>
      <c r="F27" s="144"/>
      <c r="G27" s="144"/>
      <c r="H27" s="144"/>
    </row>
    <row r="28" spans="1:8" ht="18">
      <c r="A28" s="149">
        <v>8</v>
      </c>
      <c r="B28" s="150" t="s">
        <v>773</v>
      </c>
      <c r="C28" s="162">
        <v>6808.51</v>
      </c>
      <c r="D28" s="152">
        <v>3849.9</v>
      </c>
      <c r="E28" s="152">
        <v>4125.6000000000004</v>
      </c>
      <c r="F28" s="144"/>
      <c r="G28" s="144"/>
      <c r="H28" s="144"/>
    </row>
    <row r="29" spans="1:8" ht="18">
      <c r="A29" s="149">
        <v>9</v>
      </c>
      <c r="B29" s="150" t="s">
        <v>774</v>
      </c>
      <c r="C29" s="162">
        <v>4543.97</v>
      </c>
      <c r="D29" s="152">
        <v>3707.8</v>
      </c>
      <c r="E29" s="152">
        <v>3707.7</v>
      </c>
      <c r="F29" s="144"/>
      <c r="G29" s="144"/>
      <c r="H29" s="144"/>
    </row>
    <row r="30" spans="1:8" ht="18">
      <c r="A30" s="149">
        <v>10</v>
      </c>
      <c r="B30" s="150" t="s">
        <v>775</v>
      </c>
      <c r="C30" s="162">
        <v>7419.7</v>
      </c>
      <c r="D30" s="152">
        <v>6020.9</v>
      </c>
      <c r="E30" s="152">
        <v>6132.6</v>
      </c>
      <c r="F30" s="144"/>
      <c r="G30" s="144"/>
      <c r="H30" s="144"/>
    </row>
    <row r="31" spans="1:8" ht="18">
      <c r="A31" s="149">
        <v>11</v>
      </c>
      <c r="B31" s="150" t="s">
        <v>776</v>
      </c>
      <c r="C31" s="162">
        <v>2843.19</v>
      </c>
      <c r="D31" s="152">
        <v>2368.5</v>
      </c>
      <c r="E31" s="152">
        <v>2348.6999999999998</v>
      </c>
      <c r="F31" s="144"/>
      <c r="G31" s="144"/>
      <c r="H31" s="144"/>
    </row>
    <row r="32" spans="1:8" ht="18">
      <c r="A32" s="149">
        <v>12</v>
      </c>
      <c r="B32" s="150" t="s">
        <v>777</v>
      </c>
      <c r="C32" s="162">
        <v>3401.37</v>
      </c>
      <c r="D32" s="152">
        <v>2786.6</v>
      </c>
      <c r="E32" s="152">
        <v>2815</v>
      </c>
      <c r="F32" s="144"/>
      <c r="G32" s="144"/>
      <c r="H32" s="144"/>
    </row>
    <row r="33" spans="1:9" ht="18">
      <c r="A33" s="149">
        <v>13</v>
      </c>
      <c r="B33" s="150" t="s">
        <v>778</v>
      </c>
      <c r="C33" s="162">
        <v>8324.0499999999993</v>
      </c>
      <c r="D33" s="152">
        <v>6509</v>
      </c>
      <c r="E33" s="152">
        <v>6478.5</v>
      </c>
      <c r="F33" s="144"/>
      <c r="G33" s="144"/>
      <c r="H33" s="144"/>
    </row>
    <row r="34" spans="1:9" ht="18">
      <c r="A34" s="149">
        <v>14</v>
      </c>
      <c r="B34" s="150" t="s">
        <v>779</v>
      </c>
      <c r="C34" s="162">
        <v>4585.67</v>
      </c>
      <c r="D34" s="152">
        <v>3703.9</v>
      </c>
      <c r="E34" s="152">
        <v>3945</v>
      </c>
      <c r="F34" s="144"/>
      <c r="G34" s="144"/>
      <c r="H34" s="144"/>
    </row>
    <row r="35" spans="1:9" ht="18">
      <c r="A35" s="149">
        <v>15</v>
      </c>
      <c r="B35" s="150" t="s">
        <v>780</v>
      </c>
      <c r="C35" s="162">
        <v>3673.97</v>
      </c>
      <c r="D35" s="152">
        <v>3072.9</v>
      </c>
      <c r="E35" s="152">
        <v>3054.3</v>
      </c>
      <c r="F35" s="144"/>
      <c r="G35" s="144"/>
      <c r="H35" s="144"/>
    </row>
    <row r="36" spans="1:9" ht="18">
      <c r="A36" s="149">
        <v>16</v>
      </c>
      <c r="B36" s="150" t="s">
        <v>781</v>
      </c>
      <c r="C36" s="162">
        <v>1850.88</v>
      </c>
      <c r="D36" s="152">
        <v>1540</v>
      </c>
      <c r="E36" s="152">
        <v>1530.8</v>
      </c>
      <c r="F36" s="144"/>
      <c r="G36" s="144"/>
      <c r="H36" s="144"/>
    </row>
    <row r="37" spans="1:9" ht="18">
      <c r="A37" s="149">
        <v>17</v>
      </c>
      <c r="B37" s="150" t="s">
        <v>782</v>
      </c>
      <c r="C37" s="162">
        <v>3579.22</v>
      </c>
      <c r="D37" s="153">
        <v>2826.8</v>
      </c>
      <c r="E37" s="154">
        <v>2813.6</v>
      </c>
    </row>
    <row r="38" spans="1:9" ht="19.5" customHeight="1">
      <c r="A38" s="149">
        <v>18</v>
      </c>
      <c r="B38" s="150" t="s">
        <v>783</v>
      </c>
      <c r="C38" s="162">
        <v>8281.2099999999991</v>
      </c>
      <c r="D38" s="153">
        <v>6522.7</v>
      </c>
      <c r="E38" s="153">
        <v>6465.9</v>
      </c>
    </row>
    <row r="39" spans="1:9" ht="18">
      <c r="A39" s="155" t="s">
        <v>784</v>
      </c>
      <c r="B39" s="156" t="s">
        <v>785</v>
      </c>
      <c r="C39" s="163">
        <f>C21+C22+C23+C24+C25+C26+C27+C28+C29+C30+C31+C32+C33+C34+C35+C36+C37+C38</f>
        <v>96180.5</v>
      </c>
      <c r="D39" s="157">
        <f>D21+D22+D23+D24+D25+D26+D27+D28+D29+D30+D31+D32+D33+D34+D35+D36+D37+D38</f>
        <v>74508.800000000003</v>
      </c>
      <c r="E39" s="157">
        <f>E21+E22+E23+E24+E25+E26+E27+E28+E29+E30+E31+E32+E33+E34+E35+E36+E37+E38</f>
        <v>75067.8</v>
      </c>
    </row>
    <row r="40" spans="1:9">
      <c r="A40" s="158"/>
      <c r="B40" s="158"/>
      <c r="C40" s="158"/>
    </row>
    <row r="41" spans="1:9">
      <c r="A41" s="158"/>
      <c r="B41" s="158"/>
      <c r="C41" s="158"/>
    </row>
    <row r="42" spans="1:9">
      <c r="A42" s="158"/>
      <c r="B42" s="158"/>
      <c r="C42" s="158"/>
    </row>
    <row r="43" spans="1:9" s="159" customFormat="1" ht="15.6">
      <c r="A43" s="159" t="s">
        <v>2</v>
      </c>
      <c r="B43" s="160"/>
      <c r="C43" s="160"/>
      <c r="D43" s="294" t="s">
        <v>0</v>
      </c>
      <c r="E43" s="294"/>
      <c r="G43" s="161"/>
      <c r="H43" s="161"/>
      <c r="I43" s="161"/>
    </row>
  </sheetData>
  <mergeCells count="5">
    <mergeCell ref="A16:E16"/>
    <mergeCell ref="A19:A20"/>
    <mergeCell ref="B19:B20"/>
    <mergeCell ref="C19:E19"/>
    <mergeCell ref="D43:E43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D9" sqref="D9"/>
    </sheetView>
  </sheetViews>
  <sheetFormatPr defaultRowHeight="15.6"/>
  <cols>
    <col min="1" max="1" width="58.6640625" style="209" customWidth="1"/>
    <col min="2" max="2" width="18.5546875" style="209" customWidth="1"/>
    <col min="3" max="3" width="15.6640625" style="209" customWidth="1"/>
    <col min="4" max="4" width="19.6640625" style="209" customWidth="1"/>
    <col min="5" max="5" width="21.33203125" style="209" customWidth="1"/>
    <col min="6" max="6" width="22.33203125" style="209" customWidth="1"/>
    <col min="7" max="257" width="8.88671875" style="210"/>
    <col min="258" max="258" width="58.6640625" style="210" customWidth="1"/>
    <col min="259" max="259" width="22.6640625" style="210" customWidth="1"/>
    <col min="260" max="260" width="20.6640625" style="210" customWidth="1"/>
    <col min="261" max="261" width="21" style="210" customWidth="1"/>
    <col min="262" max="262" width="24.6640625" style="210" customWidth="1"/>
    <col min="263" max="513" width="8.88671875" style="210"/>
    <col min="514" max="514" width="58.6640625" style="210" customWidth="1"/>
    <col min="515" max="515" width="22.6640625" style="210" customWidth="1"/>
    <col min="516" max="516" width="20.6640625" style="210" customWidth="1"/>
    <col min="517" max="517" width="21" style="210" customWidth="1"/>
    <col min="518" max="518" width="24.6640625" style="210" customWidth="1"/>
    <col min="519" max="769" width="8.88671875" style="210"/>
    <col min="770" max="770" width="58.6640625" style="210" customWidth="1"/>
    <col min="771" max="771" width="22.6640625" style="210" customWidth="1"/>
    <col min="772" max="772" width="20.6640625" style="210" customWidth="1"/>
    <col min="773" max="773" width="21" style="210" customWidth="1"/>
    <col min="774" max="774" width="24.6640625" style="210" customWidth="1"/>
    <col min="775" max="1025" width="8.88671875" style="210"/>
    <col min="1026" max="1026" width="58.6640625" style="210" customWidth="1"/>
    <col min="1027" max="1027" width="22.6640625" style="210" customWidth="1"/>
    <col min="1028" max="1028" width="20.6640625" style="210" customWidth="1"/>
    <col min="1029" max="1029" width="21" style="210" customWidth="1"/>
    <col min="1030" max="1030" width="24.6640625" style="210" customWidth="1"/>
    <col min="1031" max="1281" width="8.88671875" style="210"/>
    <col min="1282" max="1282" width="58.6640625" style="210" customWidth="1"/>
    <col min="1283" max="1283" width="22.6640625" style="210" customWidth="1"/>
    <col min="1284" max="1284" width="20.6640625" style="210" customWidth="1"/>
    <col min="1285" max="1285" width="21" style="210" customWidth="1"/>
    <col min="1286" max="1286" width="24.6640625" style="210" customWidth="1"/>
    <col min="1287" max="1537" width="8.88671875" style="210"/>
    <col min="1538" max="1538" width="58.6640625" style="210" customWidth="1"/>
    <col min="1539" max="1539" width="22.6640625" style="210" customWidth="1"/>
    <col min="1540" max="1540" width="20.6640625" style="210" customWidth="1"/>
    <col min="1541" max="1541" width="21" style="210" customWidth="1"/>
    <col min="1542" max="1542" width="24.6640625" style="210" customWidth="1"/>
    <col min="1543" max="1793" width="8.88671875" style="210"/>
    <col min="1794" max="1794" width="58.6640625" style="210" customWidth="1"/>
    <col min="1795" max="1795" width="22.6640625" style="210" customWidth="1"/>
    <col min="1796" max="1796" width="20.6640625" style="210" customWidth="1"/>
    <col min="1797" max="1797" width="21" style="210" customWidth="1"/>
    <col min="1798" max="1798" width="24.6640625" style="210" customWidth="1"/>
    <col min="1799" max="2049" width="8.88671875" style="210"/>
    <col min="2050" max="2050" width="58.6640625" style="210" customWidth="1"/>
    <col min="2051" max="2051" width="22.6640625" style="210" customWidth="1"/>
    <col min="2052" max="2052" width="20.6640625" style="210" customWidth="1"/>
    <col min="2053" max="2053" width="21" style="210" customWidth="1"/>
    <col min="2054" max="2054" width="24.6640625" style="210" customWidth="1"/>
    <col min="2055" max="2305" width="8.88671875" style="210"/>
    <col min="2306" max="2306" width="58.6640625" style="210" customWidth="1"/>
    <col min="2307" max="2307" width="22.6640625" style="210" customWidth="1"/>
    <col min="2308" max="2308" width="20.6640625" style="210" customWidth="1"/>
    <col min="2309" max="2309" width="21" style="210" customWidth="1"/>
    <col min="2310" max="2310" width="24.6640625" style="210" customWidth="1"/>
    <col min="2311" max="2561" width="8.88671875" style="210"/>
    <col min="2562" max="2562" width="58.6640625" style="210" customWidth="1"/>
    <col min="2563" max="2563" width="22.6640625" style="210" customWidth="1"/>
    <col min="2564" max="2564" width="20.6640625" style="210" customWidth="1"/>
    <col min="2565" max="2565" width="21" style="210" customWidth="1"/>
    <col min="2566" max="2566" width="24.6640625" style="210" customWidth="1"/>
    <col min="2567" max="2817" width="8.88671875" style="210"/>
    <col min="2818" max="2818" width="58.6640625" style="210" customWidth="1"/>
    <col min="2819" max="2819" width="22.6640625" style="210" customWidth="1"/>
    <col min="2820" max="2820" width="20.6640625" style="210" customWidth="1"/>
    <col min="2821" max="2821" width="21" style="210" customWidth="1"/>
    <col min="2822" max="2822" width="24.6640625" style="210" customWidth="1"/>
    <col min="2823" max="3073" width="8.88671875" style="210"/>
    <col min="3074" max="3074" width="58.6640625" style="210" customWidth="1"/>
    <col min="3075" max="3075" width="22.6640625" style="210" customWidth="1"/>
    <col min="3076" max="3076" width="20.6640625" style="210" customWidth="1"/>
    <col min="3077" max="3077" width="21" style="210" customWidth="1"/>
    <col min="3078" max="3078" width="24.6640625" style="210" customWidth="1"/>
    <col min="3079" max="3329" width="8.88671875" style="210"/>
    <col min="3330" max="3330" width="58.6640625" style="210" customWidth="1"/>
    <col min="3331" max="3331" width="22.6640625" style="210" customWidth="1"/>
    <col min="3332" max="3332" width="20.6640625" style="210" customWidth="1"/>
    <col min="3333" max="3333" width="21" style="210" customWidth="1"/>
    <col min="3334" max="3334" width="24.6640625" style="210" customWidth="1"/>
    <col min="3335" max="3585" width="8.88671875" style="210"/>
    <col min="3586" max="3586" width="58.6640625" style="210" customWidth="1"/>
    <col min="3587" max="3587" width="22.6640625" style="210" customWidth="1"/>
    <col min="3588" max="3588" width="20.6640625" style="210" customWidth="1"/>
    <col min="3589" max="3589" width="21" style="210" customWidth="1"/>
    <col min="3590" max="3590" width="24.6640625" style="210" customWidth="1"/>
    <col min="3591" max="3841" width="8.88671875" style="210"/>
    <col min="3842" max="3842" width="58.6640625" style="210" customWidth="1"/>
    <col min="3843" max="3843" width="22.6640625" style="210" customWidth="1"/>
    <col min="3844" max="3844" width="20.6640625" style="210" customWidth="1"/>
    <col min="3845" max="3845" width="21" style="210" customWidth="1"/>
    <col min="3846" max="3846" width="24.6640625" style="210" customWidth="1"/>
    <col min="3847" max="4097" width="8.88671875" style="210"/>
    <col min="4098" max="4098" width="58.6640625" style="210" customWidth="1"/>
    <col min="4099" max="4099" width="22.6640625" style="210" customWidth="1"/>
    <col min="4100" max="4100" width="20.6640625" style="210" customWidth="1"/>
    <col min="4101" max="4101" width="21" style="210" customWidth="1"/>
    <col min="4102" max="4102" width="24.6640625" style="210" customWidth="1"/>
    <col min="4103" max="4353" width="8.88671875" style="210"/>
    <col min="4354" max="4354" width="58.6640625" style="210" customWidth="1"/>
    <col min="4355" max="4355" width="22.6640625" style="210" customWidth="1"/>
    <col min="4356" max="4356" width="20.6640625" style="210" customWidth="1"/>
    <col min="4357" max="4357" width="21" style="210" customWidth="1"/>
    <col min="4358" max="4358" width="24.6640625" style="210" customWidth="1"/>
    <col min="4359" max="4609" width="8.88671875" style="210"/>
    <col min="4610" max="4610" width="58.6640625" style="210" customWidth="1"/>
    <col min="4611" max="4611" width="22.6640625" style="210" customWidth="1"/>
    <col min="4612" max="4612" width="20.6640625" style="210" customWidth="1"/>
    <col min="4613" max="4613" width="21" style="210" customWidth="1"/>
    <col min="4614" max="4614" width="24.6640625" style="210" customWidth="1"/>
    <col min="4615" max="4865" width="8.88671875" style="210"/>
    <col min="4866" max="4866" width="58.6640625" style="210" customWidth="1"/>
    <col min="4867" max="4867" width="22.6640625" style="210" customWidth="1"/>
    <col min="4868" max="4868" width="20.6640625" style="210" customWidth="1"/>
    <col min="4869" max="4869" width="21" style="210" customWidth="1"/>
    <col min="4870" max="4870" width="24.6640625" style="210" customWidth="1"/>
    <col min="4871" max="5121" width="8.88671875" style="210"/>
    <col min="5122" max="5122" width="58.6640625" style="210" customWidth="1"/>
    <col min="5123" max="5123" width="22.6640625" style="210" customWidth="1"/>
    <col min="5124" max="5124" width="20.6640625" style="210" customWidth="1"/>
    <col min="5125" max="5125" width="21" style="210" customWidth="1"/>
    <col min="5126" max="5126" width="24.6640625" style="210" customWidth="1"/>
    <col min="5127" max="5377" width="8.88671875" style="210"/>
    <col min="5378" max="5378" width="58.6640625" style="210" customWidth="1"/>
    <col min="5379" max="5379" width="22.6640625" style="210" customWidth="1"/>
    <col min="5380" max="5380" width="20.6640625" style="210" customWidth="1"/>
    <col min="5381" max="5381" width="21" style="210" customWidth="1"/>
    <col min="5382" max="5382" width="24.6640625" style="210" customWidth="1"/>
    <col min="5383" max="5633" width="8.88671875" style="210"/>
    <col min="5634" max="5634" width="58.6640625" style="210" customWidth="1"/>
    <col min="5635" max="5635" width="22.6640625" style="210" customWidth="1"/>
    <col min="5636" max="5636" width="20.6640625" style="210" customWidth="1"/>
    <col min="5637" max="5637" width="21" style="210" customWidth="1"/>
    <col min="5638" max="5638" width="24.6640625" style="210" customWidth="1"/>
    <col min="5639" max="5889" width="8.88671875" style="210"/>
    <col min="5890" max="5890" width="58.6640625" style="210" customWidth="1"/>
    <col min="5891" max="5891" width="22.6640625" style="210" customWidth="1"/>
    <col min="5892" max="5892" width="20.6640625" style="210" customWidth="1"/>
    <col min="5893" max="5893" width="21" style="210" customWidth="1"/>
    <col min="5894" max="5894" width="24.6640625" style="210" customWidth="1"/>
    <col min="5895" max="6145" width="8.88671875" style="210"/>
    <col min="6146" max="6146" width="58.6640625" style="210" customWidth="1"/>
    <col min="6147" max="6147" width="22.6640625" style="210" customWidth="1"/>
    <col min="6148" max="6148" width="20.6640625" style="210" customWidth="1"/>
    <col min="6149" max="6149" width="21" style="210" customWidth="1"/>
    <col min="6150" max="6150" width="24.6640625" style="210" customWidth="1"/>
    <col min="6151" max="6401" width="8.88671875" style="210"/>
    <col min="6402" max="6402" width="58.6640625" style="210" customWidth="1"/>
    <col min="6403" max="6403" width="22.6640625" style="210" customWidth="1"/>
    <col min="6404" max="6404" width="20.6640625" style="210" customWidth="1"/>
    <col min="6405" max="6405" width="21" style="210" customWidth="1"/>
    <col min="6406" max="6406" width="24.6640625" style="210" customWidth="1"/>
    <col min="6407" max="6657" width="8.88671875" style="210"/>
    <col min="6658" max="6658" width="58.6640625" style="210" customWidth="1"/>
    <col min="6659" max="6659" width="22.6640625" style="210" customWidth="1"/>
    <col min="6660" max="6660" width="20.6640625" style="210" customWidth="1"/>
    <col min="6661" max="6661" width="21" style="210" customWidth="1"/>
    <col min="6662" max="6662" width="24.6640625" style="210" customWidth="1"/>
    <col min="6663" max="6913" width="8.88671875" style="210"/>
    <col min="6914" max="6914" width="58.6640625" style="210" customWidth="1"/>
    <col min="6915" max="6915" width="22.6640625" style="210" customWidth="1"/>
    <col min="6916" max="6916" width="20.6640625" style="210" customWidth="1"/>
    <col min="6917" max="6917" width="21" style="210" customWidth="1"/>
    <col min="6918" max="6918" width="24.6640625" style="210" customWidth="1"/>
    <col min="6919" max="7169" width="8.88671875" style="210"/>
    <col min="7170" max="7170" width="58.6640625" style="210" customWidth="1"/>
    <col min="7171" max="7171" width="22.6640625" style="210" customWidth="1"/>
    <col min="7172" max="7172" width="20.6640625" style="210" customWidth="1"/>
    <col min="7173" max="7173" width="21" style="210" customWidth="1"/>
    <col min="7174" max="7174" width="24.6640625" style="210" customWidth="1"/>
    <col min="7175" max="7425" width="8.88671875" style="210"/>
    <col min="7426" max="7426" width="58.6640625" style="210" customWidth="1"/>
    <col min="7427" max="7427" width="22.6640625" style="210" customWidth="1"/>
    <col min="7428" max="7428" width="20.6640625" style="210" customWidth="1"/>
    <col min="7429" max="7429" width="21" style="210" customWidth="1"/>
    <col min="7430" max="7430" width="24.6640625" style="210" customWidth="1"/>
    <col min="7431" max="7681" width="8.88671875" style="210"/>
    <col min="7682" max="7682" width="58.6640625" style="210" customWidth="1"/>
    <col min="7683" max="7683" width="22.6640625" style="210" customWidth="1"/>
    <col min="7684" max="7684" width="20.6640625" style="210" customWidth="1"/>
    <col min="7685" max="7685" width="21" style="210" customWidth="1"/>
    <col min="7686" max="7686" width="24.6640625" style="210" customWidth="1"/>
    <col min="7687" max="7937" width="8.88671875" style="210"/>
    <col min="7938" max="7938" width="58.6640625" style="210" customWidth="1"/>
    <col min="7939" max="7939" width="22.6640625" style="210" customWidth="1"/>
    <col min="7940" max="7940" width="20.6640625" style="210" customWidth="1"/>
    <col min="7941" max="7941" width="21" style="210" customWidth="1"/>
    <col min="7942" max="7942" width="24.6640625" style="210" customWidth="1"/>
    <col min="7943" max="8193" width="8.88671875" style="210"/>
    <col min="8194" max="8194" width="58.6640625" style="210" customWidth="1"/>
    <col min="8195" max="8195" width="22.6640625" style="210" customWidth="1"/>
    <col min="8196" max="8196" width="20.6640625" style="210" customWidth="1"/>
    <col min="8197" max="8197" width="21" style="210" customWidth="1"/>
    <col min="8198" max="8198" width="24.6640625" style="210" customWidth="1"/>
    <col min="8199" max="8449" width="8.88671875" style="210"/>
    <col min="8450" max="8450" width="58.6640625" style="210" customWidth="1"/>
    <col min="8451" max="8451" width="22.6640625" style="210" customWidth="1"/>
    <col min="8452" max="8452" width="20.6640625" style="210" customWidth="1"/>
    <col min="8453" max="8453" width="21" style="210" customWidth="1"/>
    <col min="8454" max="8454" width="24.6640625" style="210" customWidth="1"/>
    <col min="8455" max="8705" width="8.88671875" style="210"/>
    <col min="8706" max="8706" width="58.6640625" style="210" customWidth="1"/>
    <col min="8707" max="8707" width="22.6640625" style="210" customWidth="1"/>
    <col min="8708" max="8708" width="20.6640625" style="210" customWidth="1"/>
    <col min="8709" max="8709" width="21" style="210" customWidth="1"/>
    <col min="8710" max="8710" width="24.6640625" style="210" customWidth="1"/>
    <col min="8711" max="8961" width="8.88671875" style="210"/>
    <col min="8962" max="8962" width="58.6640625" style="210" customWidth="1"/>
    <col min="8963" max="8963" width="22.6640625" style="210" customWidth="1"/>
    <col min="8964" max="8964" width="20.6640625" style="210" customWidth="1"/>
    <col min="8965" max="8965" width="21" style="210" customWidth="1"/>
    <col min="8966" max="8966" width="24.6640625" style="210" customWidth="1"/>
    <col min="8967" max="9217" width="8.88671875" style="210"/>
    <col min="9218" max="9218" width="58.6640625" style="210" customWidth="1"/>
    <col min="9219" max="9219" width="22.6640625" style="210" customWidth="1"/>
    <col min="9220" max="9220" width="20.6640625" style="210" customWidth="1"/>
    <col min="9221" max="9221" width="21" style="210" customWidth="1"/>
    <col min="9222" max="9222" width="24.6640625" style="210" customWidth="1"/>
    <col min="9223" max="9473" width="8.88671875" style="210"/>
    <col min="9474" max="9474" width="58.6640625" style="210" customWidth="1"/>
    <col min="9475" max="9475" width="22.6640625" style="210" customWidth="1"/>
    <col min="9476" max="9476" width="20.6640625" style="210" customWidth="1"/>
    <col min="9477" max="9477" width="21" style="210" customWidth="1"/>
    <col min="9478" max="9478" width="24.6640625" style="210" customWidth="1"/>
    <col min="9479" max="9729" width="8.88671875" style="210"/>
    <col min="9730" max="9730" width="58.6640625" style="210" customWidth="1"/>
    <col min="9731" max="9731" width="22.6640625" style="210" customWidth="1"/>
    <col min="9732" max="9732" width="20.6640625" style="210" customWidth="1"/>
    <col min="9733" max="9733" width="21" style="210" customWidth="1"/>
    <col min="9734" max="9734" width="24.6640625" style="210" customWidth="1"/>
    <col min="9735" max="9985" width="8.88671875" style="210"/>
    <col min="9986" max="9986" width="58.6640625" style="210" customWidth="1"/>
    <col min="9987" max="9987" width="22.6640625" style="210" customWidth="1"/>
    <col min="9988" max="9988" width="20.6640625" style="210" customWidth="1"/>
    <col min="9989" max="9989" width="21" style="210" customWidth="1"/>
    <col min="9990" max="9990" width="24.6640625" style="210" customWidth="1"/>
    <col min="9991" max="10241" width="8.88671875" style="210"/>
    <col min="10242" max="10242" width="58.6640625" style="210" customWidth="1"/>
    <col min="10243" max="10243" width="22.6640625" style="210" customWidth="1"/>
    <col min="10244" max="10244" width="20.6640625" style="210" customWidth="1"/>
    <col min="10245" max="10245" width="21" style="210" customWidth="1"/>
    <col min="10246" max="10246" width="24.6640625" style="210" customWidth="1"/>
    <col min="10247" max="10497" width="8.88671875" style="210"/>
    <col min="10498" max="10498" width="58.6640625" style="210" customWidth="1"/>
    <col min="10499" max="10499" width="22.6640625" style="210" customWidth="1"/>
    <col min="10500" max="10500" width="20.6640625" style="210" customWidth="1"/>
    <col min="10501" max="10501" width="21" style="210" customWidth="1"/>
    <col min="10502" max="10502" width="24.6640625" style="210" customWidth="1"/>
    <col min="10503" max="10753" width="8.88671875" style="210"/>
    <col min="10754" max="10754" width="58.6640625" style="210" customWidth="1"/>
    <col min="10755" max="10755" width="22.6640625" style="210" customWidth="1"/>
    <col min="10756" max="10756" width="20.6640625" style="210" customWidth="1"/>
    <col min="10757" max="10757" width="21" style="210" customWidth="1"/>
    <col min="10758" max="10758" width="24.6640625" style="210" customWidth="1"/>
    <col min="10759" max="11009" width="8.88671875" style="210"/>
    <col min="11010" max="11010" width="58.6640625" style="210" customWidth="1"/>
    <col min="11011" max="11011" width="22.6640625" style="210" customWidth="1"/>
    <col min="11012" max="11012" width="20.6640625" style="210" customWidth="1"/>
    <col min="11013" max="11013" width="21" style="210" customWidth="1"/>
    <col min="11014" max="11014" width="24.6640625" style="210" customWidth="1"/>
    <col min="11015" max="11265" width="8.88671875" style="210"/>
    <col min="11266" max="11266" width="58.6640625" style="210" customWidth="1"/>
    <col min="11267" max="11267" width="22.6640625" style="210" customWidth="1"/>
    <col min="11268" max="11268" width="20.6640625" style="210" customWidth="1"/>
    <col min="11269" max="11269" width="21" style="210" customWidth="1"/>
    <col min="11270" max="11270" width="24.6640625" style="210" customWidth="1"/>
    <col min="11271" max="11521" width="8.88671875" style="210"/>
    <col min="11522" max="11522" width="58.6640625" style="210" customWidth="1"/>
    <col min="11523" max="11523" width="22.6640625" style="210" customWidth="1"/>
    <col min="11524" max="11524" width="20.6640625" style="210" customWidth="1"/>
    <col min="11525" max="11525" width="21" style="210" customWidth="1"/>
    <col min="11526" max="11526" width="24.6640625" style="210" customWidth="1"/>
    <col min="11527" max="11777" width="8.88671875" style="210"/>
    <col min="11778" max="11778" width="58.6640625" style="210" customWidth="1"/>
    <col min="11779" max="11779" width="22.6640625" style="210" customWidth="1"/>
    <col min="11780" max="11780" width="20.6640625" style="210" customWidth="1"/>
    <col min="11781" max="11781" width="21" style="210" customWidth="1"/>
    <col min="11782" max="11782" width="24.6640625" style="210" customWidth="1"/>
    <col min="11783" max="12033" width="8.88671875" style="210"/>
    <col min="12034" max="12034" width="58.6640625" style="210" customWidth="1"/>
    <col min="12035" max="12035" width="22.6640625" style="210" customWidth="1"/>
    <col min="12036" max="12036" width="20.6640625" style="210" customWidth="1"/>
    <col min="12037" max="12037" width="21" style="210" customWidth="1"/>
    <col min="12038" max="12038" width="24.6640625" style="210" customWidth="1"/>
    <col min="12039" max="12289" width="8.88671875" style="210"/>
    <col min="12290" max="12290" width="58.6640625" style="210" customWidth="1"/>
    <col min="12291" max="12291" width="22.6640625" style="210" customWidth="1"/>
    <col min="12292" max="12292" width="20.6640625" style="210" customWidth="1"/>
    <col min="12293" max="12293" width="21" style="210" customWidth="1"/>
    <col min="12294" max="12294" width="24.6640625" style="210" customWidth="1"/>
    <col min="12295" max="12545" width="8.88671875" style="210"/>
    <col min="12546" max="12546" width="58.6640625" style="210" customWidth="1"/>
    <col min="12547" max="12547" width="22.6640625" style="210" customWidth="1"/>
    <col min="12548" max="12548" width="20.6640625" style="210" customWidth="1"/>
    <col min="12549" max="12549" width="21" style="210" customWidth="1"/>
    <col min="12550" max="12550" width="24.6640625" style="210" customWidth="1"/>
    <col min="12551" max="12801" width="8.88671875" style="210"/>
    <col min="12802" max="12802" width="58.6640625" style="210" customWidth="1"/>
    <col min="12803" max="12803" width="22.6640625" style="210" customWidth="1"/>
    <col min="12804" max="12804" width="20.6640625" style="210" customWidth="1"/>
    <col min="12805" max="12805" width="21" style="210" customWidth="1"/>
    <col min="12806" max="12806" width="24.6640625" style="210" customWidth="1"/>
    <col min="12807" max="13057" width="8.88671875" style="210"/>
    <col min="13058" max="13058" width="58.6640625" style="210" customWidth="1"/>
    <col min="13059" max="13059" width="22.6640625" style="210" customWidth="1"/>
    <col min="13060" max="13060" width="20.6640625" style="210" customWidth="1"/>
    <col min="13061" max="13061" width="21" style="210" customWidth="1"/>
    <col min="13062" max="13062" width="24.6640625" style="210" customWidth="1"/>
    <col min="13063" max="13313" width="8.88671875" style="210"/>
    <col min="13314" max="13314" width="58.6640625" style="210" customWidth="1"/>
    <col min="13315" max="13315" width="22.6640625" style="210" customWidth="1"/>
    <col min="13316" max="13316" width="20.6640625" style="210" customWidth="1"/>
    <col min="13317" max="13317" width="21" style="210" customWidth="1"/>
    <col min="13318" max="13318" width="24.6640625" style="210" customWidth="1"/>
    <col min="13319" max="13569" width="8.88671875" style="210"/>
    <col min="13570" max="13570" width="58.6640625" style="210" customWidth="1"/>
    <col min="13571" max="13571" width="22.6640625" style="210" customWidth="1"/>
    <col min="13572" max="13572" width="20.6640625" style="210" customWidth="1"/>
    <col min="13573" max="13573" width="21" style="210" customWidth="1"/>
    <col min="13574" max="13574" width="24.6640625" style="210" customWidth="1"/>
    <col min="13575" max="13825" width="8.88671875" style="210"/>
    <col min="13826" max="13826" width="58.6640625" style="210" customWidth="1"/>
    <col min="13827" max="13827" width="22.6640625" style="210" customWidth="1"/>
    <col min="13828" max="13828" width="20.6640625" style="210" customWidth="1"/>
    <col min="13829" max="13829" width="21" style="210" customWidth="1"/>
    <col min="13830" max="13830" width="24.6640625" style="210" customWidth="1"/>
    <col min="13831" max="14081" width="8.88671875" style="210"/>
    <col min="14082" max="14082" width="58.6640625" style="210" customWidth="1"/>
    <col min="14083" max="14083" width="22.6640625" style="210" customWidth="1"/>
    <col min="14084" max="14084" width="20.6640625" style="210" customWidth="1"/>
    <col min="14085" max="14085" width="21" style="210" customWidth="1"/>
    <col min="14086" max="14086" width="24.6640625" style="210" customWidth="1"/>
    <col min="14087" max="14337" width="8.88671875" style="210"/>
    <col min="14338" max="14338" width="58.6640625" style="210" customWidth="1"/>
    <col min="14339" max="14339" width="22.6640625" style="210" customWidth="1"/>
    <col min="14340" max="14340" width="20.6640625" style="210" customWidth="1"/>
    <col min="14341" max="14341" width="21" style="210" customWidth="1"/>
    <col min="14342" max="14342" width="24.6640625" style="210" customWidth="1"/>
    <col min="14343" max="14593" width="8.88671875" style="210"/>
    <col min="14594" max="14594" width="58.6640625" style="210" customWidth="1"/>
    <col min="14595" max="14595" width="22.6640625" style="210" customWidth="1"/>
    <col min="14596" max="14596" width="20.6640625" style="210" customWidth="1"/>
    <col min="14597" max="14597" width="21" style="210" customWidth="1"/>
    <col min="14598" max="14598" width="24.6640625" style="210" customWidth="1"/>
    <col min="14599" max="14849" width="8.88671875" style="210"/>
    <col min="14850" max="14850" width="58.6640625" style="210" customWidth="1"/>
    <col min="14851" max="14851" width="22.6640625" style="210" customWidth="1"/>
    <col min="14852" max="14852" width="20.6640625" style="210" customWidth="1"/>
    <col min="14853" max="14853" width="21" style="210" customWidth="1"/>
    <col min="14854" max="14854" width="24.6640625" style="210" customWidth="1"/>
    <col min="14855" max="15105" width="8.88671875" style="210"/>
    <col min="15106" max="15106" width="58.6640625" style="210" customWidth="1"/>
    <col min="15107" max="15107" width="22.6640625" style="210" customWidth="1"/>
    <col min="15108" max="15108" width="20.6640625" style="210" customWidth="1"/>
    <col min="15109" max="15109" width="21" style="210" customWidth="1"/>
    <col min="15110" max="15110" width="24.6640625" style="210" customWidth="1"/>
    <col min="15111" max="15361" width="8.88671875" style="210"/>
    <col min="15362" max="15362" width="58.6640625" style="210" customWidth="1"/>
    <col min="15363" max="15363" width="22.6640625" style="210" customWidth="1"/>
    <col min="15364" max="15364" width="20.6640625" style="210" customWidth="1"/>
    <col min="15365" max="15365" width="21" style="210" customWidth="1"/>
    <col min="15366" max="15366" width="24.6640625" style="210" customWidth="1"/>
    <col min="15367" max="15617" width="8.88671875" style="210"/>
    <col min="15618" max="15618" width="58.6640625" style="210" customWidth="1"/>
    <col min="15619" max="15619" width="22.6640625" style="210" customWidth="1"/>
    <col min="15620" max="15620" width="20.6640625" style="210" customWidth="1"/>
    <col min="15621" max="15621" width="21" style="210" customWidth="1"/>
    <col min="15622" max="15622" width="24.6640625" style="210" customWidth="1"/>
    <col min="15623" max="15873" width="8.88671875" style="210"/>
    <col min="15874" max="15874" width="58.6640625" style="210" customWidth="1"/>
    <col min="15875" max="15875" width="22.6640625" style="210" customWidth="1"/>
    <col min="15876" max="15876" width="20.6640625" style="210" customWidth="1"/>
    <col min="15877" max="15877" width="21" style="210" customWidth="1"/>
    <col min="15878" max="15878" width="24.6640625" style="210" customWidth="1"/>
    <col min="15879" max="16129" width="8.88671875" style="210"/>
    <col min="16130" max="16130" width="58.6640625" style="210" customWidth="1"/>
    <col min="16131" max="16131" width="22.6640625" style="210" customWidth="1"/>
    <col min="16132" max="16132" width="20.6640625" style="210" customWidth="1"/>
    <col min="16133" max="16133" width="21" style="210" customWidth="1"/>
    <col min="16134" max="16134" width="24.6640625" style="210" customWidth="1"/>
    <col min="16135" max="16384" width="8.88671875" style="210"/>
  </cols>
  <sheetData>
    <row r="1" spans="1:6">
      <c r="C1" s="210"/>
      <c r="D1" s="295"/>
      <c r="E1" s="295"/>
      <c r="F1" s="295"/>
    </row>
    <row r="2" spans="1:6">
      <c r="C2" s="210"/>
      <c r="D2" s="295"/>
      <c r="E2" s="295"/>
      <c r="F2" s="295"/>
    </row>
    <row r="3" spans="1:6">
      <c r="A3" s="200"/>
      <c r="C3" s="210"/>
      <c r="D3" s="296"/>
      <c r="E3" s="296"/>
      <c r="F3" s="296"/>
    </row>
    <row r="4" spans="1:6">
      <c r="A4" s="199"/>
      <c r="C4" s="210"/>
      <c r="D4" s="199"/>
      <c r="E4" s="199"/>
      <c r="F4" s="93"/>
    </row>
    <row r="5" spans="1:6">
      <c r="C5" s="210"/>
      <c r="D5" s="199"/>
      <c r="E5" s="199"/>
      <c r="F5" s="93"/>
    </row>
    <row r="6" spans="1:6">
      <c r="C6" s="210"/>
      <c r="D6" s="199"/>
      <c r="E6" s="199"/>
      <c r="F6" s="93"/>
    </row>
    <row r="7" spans="1:6">
      <c r="C7" s="210"/>
      <c r="D7" s="199"/>
      <c r="E7" s="199"/>
      <c r="F7" s="93"/>
    </row>
    <row r="8" spans="1:6">
      <c r="C8" s="210"/>
      <c r="D8" s="199" t="s">
        <v>816</v>
      </c>
      <c r="E8" s="199"/>
      <c r="F8" s="93"/>
    </row>
    <row r="9" spans="1:6">
      <c r="C9" s="210"/>
      <c r="D9" s="199" t="s">
        <v>667</v>
      </c>
      <c r="E9" s="199"/>
      <c r="F9" s="93"/>
    </row>
    <row r="10" spans="1:6">
      <c r="C10" s="210"/>
      <c r="D10" s="199" t="s">
        <v>668</v>
      </c>
      <c r="E10" s="199"/>
      <c r="F10" s="93"/>
    </row>
    <row r="11" spans="1:6">
      <c r="C11" s="210"/>
      <c r="D11" s="199" t="s">
        <v>669</v>
      </c>
      <c r="E11" s="199"/>
      <c r="F11" s="93"/>
    </row>
    <row r="12" spans="1:6">
      <c r="C12" s="210"/>
      <c r="D12" s="199" t="s">
        <v>670</v>
      </c>
      <c r="E12" s="199"/>
      <c r="F12" s="93"/>
    </row>
    <row r="13" spans="1:6">
      <c r="C13" s="210"/>
      <c r="D13" s="199" t="s">
        <v>817</v>
      </c>
      <c r="E13" s="199"/>
      <c r="F13" s="93"/>
    </row>
    <row r="14" spans="1:6">
      <c r="C14" s="210"/>
      <c r="D14" s="199"/>
      <c r="E14" s="199"/>
      <c r="F14" s="93"/>
    </row>
    <row r="15" spans="1:6" ht="37.950000000000003" customHeight="1">
      <c r="A15" s="297" t="s">
        <v>818</v>
      </c>
      <c r="B15" s="297"/>
      <c r="C15" s="297"/>
      <c r="D15" s="297"/>
      <c r="E15" s="297"/>
      <c r="F15" s="297"/>
    </row>
    <row r="16" spans="1:6" s="209" customFormat="1" ht="29.4" customHeight="1">
      <c r="F16" s="211" t="s">
        <v>673</v>
      </c>
    </row>
    <row r="17" spans="1:7" s="209" customFormat="1" ht="78">
      <c r="A17" s="212" t="s">
        <v>819</v>
      </c>
      <c r="B17" s="212" t="s">
        <v>820</v>
      </c>
      <c r="C17" s="212" t="s">
        <v>821</v>
      </c>
      <c r="D17" s="212" t="s">
        <v>822</v>
      </c>
      <c r="E17" s="212" t="s">
        <v>837</v>
      </c>
      <c r="F17" s="212" t="s">
        <v>823</v>
      </c>
    </row>
    <row r="18" spans="1:7" s="209" customFormat="1">
      <c r="A18" s="213" t="s">
        <v>824</v>
      </c>
      <c r="B18" s="214">
        <f>B20+B21</f>
        <v>16367.61686</v>
      </c>
      <c r="C18" s="214">
        <f>C20+C21</f>
        <v>7089.2927399999999</v>
      </c>
      <c r="D18" s="214">
        <f>D20+D21</f>
        <v>842.52527999999995</v>
      </c>
      <c r="E18" s="214">
        <f>E21</f>
        <v>15525.09158</v>
      </c>
      <c r="F18" s="214">
        <f>B18+C18-D18-E18</f>
        <v>7089.2927399999971</v>
      </c>
    </row>
    <row r="19" spans="1:7" s="209" customFormat="1">
      <c r="A19" s="213" t="s">
        <v>825</v>
      </c>
      <c r="B19" s="214"/>
      <c r="C19" s="214"/>
      <c r="D19" s="214"/>
      <c r="E19" s="214"/>
      <c r="F19" s="214"/>
    </row>
    <row r="20" spans="1:7" s="209" customFormat="1" ht="31.2">
      <c r="A20" s="215" t="s">
        <v>826</v>
      </c>
      <c r="B20" s="214"/>
      <c r="C20" s="214">
        <v>7089.2927399999999</v>
      </c>
      <c r="D20" s="214"/>
      <c r="E20" s="214"/>
      <c r="F20" s="214">
        <f>B20+C20-D20</f>
        <v>7089.2927399999999</v>
      </c>
    </row>
    <row r="21" spans="1:7" s="209" customFormat="1" ht="31.2">
      <c r="A21" s="215" t="s">
        <v>827</v>
      </c>
      <c r="B21" s="214">
        <v>16367.61686</v>
      </c>
      <c r="C21" s="214"/>
      <c r="D21" s="214">
        <v>842.52527999999995</v>
      </c>
      <c r="E21" s="214">
        <v>15525.09158</v>
      </c>
      <c r="F21" s="214">
        <f>B21-D21-E21</f>
        <v>0</v>
      </c>
    </row>
    <row r="22" spans="1:7" s="209" customFormat="1" ht="18.75" customHeight="1">
      <c r="A22" s="216"/>
      <c r="B22" s="217"/>
      <c r="C22" s="217"/>
      <c r="D22" s="217"/>
      <c r="E22" s="217"/>
      <c r="F22" s="218"/>
    </row>
    <row r="23" spans="1:7" ht="18" customHeight="1">
      <c r="A23" s="210"/>
      <c r="B23" s="210"/>
      <c r="C23" s="210"/>
      <c r="D23" s="210"/>
      <c r="E23" s="210"/>
      <c r="F23" s="210"/>
    </row>
    <row r="24" spans="1:7" ht="18" customHeight="1">
      <c r="A24" s="210"/>
      <c r="B24" s="210"/>
      <c r="C24" s="210"/>
      <c r="D24" s="210"/>
      <c r="E24" s="210"/>
      <c r="F24" s="210"/>
    </row>
    <row r="25" spans="1:7" s="224" customFormat="1">
      <c r="A25" s="219" t="s">
        <v>2</v>
      </c>
      <c r="B25" s="220"/>
      <c r="C25" s="220"/>
      <c r="D25" s="221"/>
      <c r="E25" s="221"/>
      <c r="F25" s="222" t="s">
        <v>0</v>
      </c>
      <c r="G25" s="223"/>
    </row>
  </sheetData>
  <mergeCells count="4">
    <mergeCell ref="D1:F1"/>
    <mergeCell ref="D2:F2"/>
    <mergeCell ref="D3:F3"/>
    <mergeCell ref="A15:F1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="80" zoomScaleNormal="80" workbookViewId="0">
      <selection activeCell="G9" sqref="G9"/>
    </sheetView>
  </sheetViews>
  <sheetFormatPr defaultRowHeight="15.6"/>
  <cols>
    <col min="1" max="1" width="36" style="209" customWidth="1"/>
    <col min="2" max="2" width="18.88671875" style="209" customWidth="1"/>
    <col min="3" max="3" width="15.109375" style="209" customWidth="1"/>
    <col min="4" max="4" width="13.6640625" style="209" customWidth="1"/>
    <col min="5" max="5" width="19.5546875" style="209" customWidth="1"/>
    <col min="6" max="6" width="18.5546875" style="209" customWidth="1"/>
    <col min="7" max="7" width="17.44140625" style="209" customWidth="1"/>
    <col min="8" max="8" width="24.5546875" style="209" customWidth="1"/>
    <col min="9" max="256" width="8.88671875" style="210"/>
    <col min="257" max="257" width="36" style="210" customWidth="1"/>
    <col min="258" max="258" width="18.88671875" style="210" customWidth="1"/>
    <col min="259" max="259" width="15.109375" style="210" customWidth="1"/>
    <col min="260" max="260" width="13.6640625" style="210" customWidth="1"/>
    <col min="261" max="261" width="19.5546875" style="210" customWidth="1"/>
    <col min="262" max="262" width="15" style="210" customWidth="1"/>
    <col min="263" max="263" width="14.5546875" style="210" customWidth="1"/>
    <col min="264" max="264" width="19.33203125" style="210" customWidth="1"/>
    <col min="265" max="512" width="8.88671875" style="210"/>
    <col min="513" max="513" width="36" style="210" customWidth="1"/>
    <col min="514" max="514" width="18.88671875" style="210" customWidth="1"/>
    <col min="515" max="515" width="15.109375" style="210" customWidth="1"/>
    <col min="516" max="516" width="13.6640625" style="210" customWidth="1"/>
    <col min="517" max="517" width="19.5546875" style="210" customWidth="1"/>
    <col min="518" max="518" width="15" style="210" customWidth="1"/>
    <col min="519" max="519" width="14.5546875" style="210" customWidth="1"/>
    <col min="520" max="520" width="19.33203125" style="210" customWidth="1"/>
    <col min="521" max="768" width="8.88671875" style="210"/>
    <col min="769" max="769" width="36" style="210" customWidth="1"/>
    <col min="770" max="770" width="18.88671875" style="210" customWidth="1"/>
    <col min="771" max="771" width="15.109375" style="210" customWidth="1"/>
    <col min="772" max="772" width="13.6640625" style="210" customWidth="1"/>
    <col min="773" max="773" width="19.5546875" style="210" customWidth="1"/>
    <col min="774" max="774" width="15" style="210" customWidth="1"/>
    <col min="775" max="775" width="14.5546875" style="210" customWidth="1"/>
    <col min="776" max="776" width="19.33203125" style="210" customWidth="1"/>
    <col min="777" max="1024" width="8.88671875" style="210"/>
    <col min="1025" max="1025" width="36" style="210" customWidth="1"/>
    <col min="1026" max="1026" width="18.88671875" style="210" customWidth="1"/>
    <col min="1027" max="1027" width="15.109375" style="210" customWidth="1"/>
    <col min="1028" max="1028" width="13.6640625" style="210" customWidth="1"/>
    <col min="1029" max="1029" width="19.5546875" style="210" customWidth="1"/>
    <col min="1030" max="1030" width="15" style="210" customWidth="1"/>
    <col min="1031" max="1031" width="14.5546875" style="210" customWidth="1"/>
    <col min="1032" max="1032" width="19.33203125" style="210" customWidth="1"/>
    <col min="1033" max="1280" width="8.88671875" style="210"/>
    <col min="1281" max="1281" width="36" style="210" customWidth="1"/>
    <col min="1282" max="1282" width="18.88671875" style="210" customWidth="1"/>
    <col min="1283" max="1283" width="15.109375" style="210" customWidth="1"/>
    <col min="1284" max="1284" width="13.6640625" style="210" customWidth="1"/>
    <col min="1285" max="1285" width="19.5546875" style="210" customWidth="1"/>
    <col min="1286" max="1286" width="15" style="210" customWidth="1"/>
    <col min="1287" max="1287" width="14.5546875" style="210" customWidth="1"/>
    <col min="1288" max="1288" width="19.33203125" style="210" customWidth="1"/>
    <col min="1289" max="1536" width="8.88671875" style="210"/>
    <col min="1537" max="1537" width="36" style="210" customWidth="1"/>
    <col min="1538" max="1538" width="18.88671875" style="210" customWidth="1"/>
    <col min="1539" max="1539" width="15.109375" style="210" customWidth="1"/>
    <col min="1540" max="1540" width="13.6640625" style="210" customWidth="1"/>
    <col min="1541" max="1541" width="19.5546875" style="210" customWidth="1"/>
    <col min="1542" max="1542" width="15" style="210" customWidth="1"/>
    <col min="1543" max="1543" width="14.5546875" style="210" customWidth="1"/>
    <col min="1544" max="1544" width="19.33203125" style="210" customWidth="1"/>
    <col min="1545" max="1792" width="8.88671875" style="210"/>
    <col min="1793" max="1793" width="36" style="210" customWidth="1"/>
    <col min="1794" max="1794" width="18.88671875" style="210" customWidth="1"/>
    <col min="1795" max="1795" width="15.109375" style="210" customWidth="1"/>
    <col min="1796" max="1796" width="13.6640625" style="210" customWidth="1"/>
    <col min="1797" max="1797" width="19.5546875" style="210" customWidth="1"/>
    <col min="1798" max="1798" width="15" style="210" customWidth="1"/>
    <col min="1799" max="1799" width="14.5546875" style="210" customWidth="1"/>
    <col min="1800" max="1800" width="19.33203125" style="210" customWidth="1"/>
    <col min="1801" max="2048" width="8.88671875" style="210"/>
    <col min="2049" max="2049" width="36" style="210" customWidth="1"/>
    <col min="2050" max="2050" width="18.88671875" style="210" customWidth="1"/>
    <col min="2051" max="2051" width="15.109375" style="210" customWidth="1"/>
    <col min="2052" max="2052" width="13.6640625" style="210" customWidth="1"/>
    <col min="2053" max="2053" width="19.5546875" style="210" customWidth="1"/>
    <col min="2054" max="2054" width="15" style="210" customWidth="1"/>
    <col min="2055" max="2055" width="14.5546875" style="210" customWidth="1"/>
    <col min="2056" max="2056" width="19.33203125" style="210" customWidth="1"/>
    <col min="2057" max="2304" width="8.88671875" style="210"/>
    <col min="2305" max="2305" width="36" style="210" customWidth="1"/>
    <col min="2306" max="2306" width="18.88671875" style="210" customWidth="1"/>
    <col min="2307" max="2307" width="15.109375" style="210" customWidth="1"/>
    <col min="2308" max="2308" width="13.6640625" style="210" customWidth="1"/>
    <col min="2309" max="2309" width="19.5546875" style="210" customWidth="1"/>
    <col min="2310" max="2310" width="15" style="210" customWidth="1"/>
    <col min="2311" max="2311" width="14.5546875" style="210" customWidth="1"/>
    <col min="2312" max="2312" width="19.33203125" style="210" customWidth="1"/>
    <col min="2313" max="2560" width="8.88671875" style="210"/>
    <col min="2561" max="2561" width="36" style="210" customWidth="1"/>
    <col min="2562" max="2562" width="18.88671875" style="210" customWidth="1"/>
    <col min="2563" max="2563" width="15.109375" style="210" customWidth="1"/>
    <col min="2564" max="2564" width="13.6640625" style="210" customWidth="1"/>
    <col min="2565" max="2565" width="19.5546875" style="210" customWidth="1"/>
    <col min="2566" max="2566" width="15" style="210" customWidth="1"/>
    <col min="2567" max="2567" width="14.5546875" style="210" customWidth="1"/>
    <col min="2568" max="2568" width="19.33203125" style="210" customWidth="1"/>
    <col min="2569" max="2816" width="8.88671875" style="210"/>
    <col min="2817" max="2817" width="36" style="210" customWidth="1"/>
    <col min="2818" max="2818" width="18.88671875" style="210" customWidth="1"/>
    <col min="2819" max="2819" width="15.109375" style="210" customWidth="1"/>
    <col min="2820" max="2820" width="13.6640625" style="210" customWidth="1"/>
    <col min="2821" max="2821" width="19.5546875" style="210" customWidth="1"/>
    <col min="2822" max="2822" width="15" style="210" customWidth="1"/>
    <col min="2823" max="2823" width="14.5546875" style="210" customWidth="1"/>
    <col min="2824" max="2824" width="19.33203125" style="210" customWidth="1"/>
    <col min="2825" max="3072" width="8.88671875" style="210"/>
    <col min="3073" max="3073" width="36" style="210" customWidth="1"/>
    <col min="3074" max="3074" width="18.88671875" style="210" customWidth="1"/>
    <col min="3075" max="3075" width="15.109375" style="210" customWidth="1"/>
    <col min="3076" max="3076" width="13.6640625" style="210" customWidth="1"/>
    <col min="3077" max="3077" width="19.5546875" style="210" customWidth="1"/>
    <col min="3078" max="3078" width="15" style="210" customWidth="1"/>
    <col min="3079" max="3079" width="14.5546875" style="210" customWidth="1"/>
    <col min="3080" max="3080" width="19.33203125" style="210" customWidth="1"/>
    <col min="3081" max="3328" width="8.88671875" style="210"/>
    <col min="3329" max="3329" width="36" style="210" customWidth="1"/>
    <col min="3330" max="3330" width="18.88671875" style="210" customWidth="1"/>
    <col min="3331" max="3331" width="15.109375" style="210" customWidth="1"/>
    <col min="3332" max="3332" width="13.6640625" style="210" customWidth="1"/>
    <col min="3333" max="3333" width="19.5546875" style="210" customWidth="1"/>
    <col min="3334" max="3334" width="15" style="210" customWidth="1"/>
    <col min="3335" max="3335" width="14.5546875" style="210" customWidth="1"/>
    <col min="3336" max="3336" width="19.33203125" style="210" customWidth="1"/>
    <col min="3337" max="3584" width="8.88671875" style="210"/>
    <col min="3585" max="3585" width="36" style="210" customWidth="1"/>
    <col min="3586" max="3586" width="18.88671875" style="210" customWidth="1"/>
    <col min="3587" max="3587" width="15.109375" style="210" customWidth="1"/>
    <col min="3588" max="3588" width="13.6640625" style="210" customWidth="1"/>
    <col min="3589" max="3589" width="19.5546875" style="210" customWidth="1"/>
    <col min="3590" max="3590" width="15" style="210" customWidth="1"/>
    <col min="3591" max="3591" width="14.5546875" style="210" customWidth="1"/>
    <col min="3592" max="3592" width="19.33203125" style="210" customWidth="1"/>
    <col min="3593" max="3840" width="8.88671875" style="210"/>
    <col min="3841" max="3841" width="36" style="210" customWidth="1"/>
    <col min="3842" max="3842" width="18.88671875" style="210" customWidth="1"/>
    <col min="3843" max="3843" width="15.109375" style="210" customWidth="1"/>
    <col min="3844" max="3844" width="13.6640625" style="210" customWidth="1"/>
    <col min="3845" max="3845" width="19.5546875" style="210" customWidth="1"/>
    <col min="3846" max="3846" width="15" style="210" customWidth="1"/>
    <col min="3847" max="3847" width="14.5546875" style="210" customWidth="1"/>
    <col min="3848" max="3848" width="19.33203125" style="210" customWidth="1"/>
    <col min="3849" max="4096" width="8.88671875" style="210"/>
    <col min="4097" max="4097" width="36" style="210" customWidth="1"/>
    <col min="4098" max="4098" width="18.88671875" style="210" customWidth="1"/>
    <col min="4099" max="4099" width="15.109375" style="210" customWidth="1"/>
    <col min="4100" max="4100" width="13.6640625" style="210" customWidth="1"/>
    <col min="4101" max="4101" width="19.5546875" style="210" customWidth="1"/>
    <col min="4102" max="4102" width="15" style="210" customWidth="1"/>
    <col min="4103" max="4103" width="14.5546875" style="210" customWidth="1"/>
    <col min="4104" max="4104" width="19.33203125" style="210" customWidth="1"/>
    <col min="4105" max="4352" width="8.88671875" style="210"/>
    <col min="4353" max="4353" width="36" style="210" customWidth="1"/>
    <col min="4354" max="4354" width="18.88671875" style="210" customWidth="1"/>
    <col min="4355" max="4355" width="15.109375" style="210" customWidth="1"/>
    <col min="4356" max="4356" width="13.6640625" style="210" customWidth="1"/>
    <col min="4357" max="4357" width="19.5546875" style="210" customWidth="1"/>
    <col min="4358" max="4358" width="15" style="210" customWidth="1"/>
    <col min="4359" max="4359" width="14.5546875" style="210" customWidth="1"/>
    <col min="4360" max="4360" width="19.33203125" style="210" customWidth="1"/>
    <col min="4361" max="4608" width="8.88671875" style="210"/>
    <col min="4609" max="4609" width="36" style="210" customWidth="1"/>
    <col min="4610" max="4610" width="18.88671875" style="210" customWidth="1"/>
    <col min="4611" max="4611" width="15.109375" style="210" customWidth="1"/>
    <col min="4612" max="4612" width="13.6640625" style="210" customWidth="1"/>
    <col min="4613" max="4613" width="19.5546875" style="210" customWidth="1"/>
    <col min="4614" max="4614" width="15" style="210" customWidth="1"/>
    <col min="4615" max="4615" width="14.5546875" style="210" customWidth="1"/>
    <col min="4616" max="4616" width="19.33203125" style="210" customWidth="1"/>
    <col min="4617" max="4864" width="8.88671875" style="210"/>
    <col min="4865" max="4865" width="36" style="210" customWidth="1"/>
    <col min="4866" max="4866" width="18.88671875" style="210" customWidth="1"/>
    <col min="4867" max="4867" width="15.109375" style="210" customWidth="1"/>
    <col min="4868" max="4868" width="13.6640625" style="210" customWidth="1"/>
    <col min="4869" max="4869" width="19.5546875" style="210" customWidth="1"/>
    <col min="4870" max="4870" width="15" style="210" customWidth="1"/>
    <col min="4871" max="4871" width="14.5546875" style="210" customWidth="1"/>
    <col min="4872" max="4872" width="19.33203125" style="210" customWidth="1"/>
    <col min="4873" max="5120" width="8.88671875" style="210"/>
    <col min="5121" max="5121" width="36" style="210" customWidth="1"/>
    <col min="5122" max="5122" width="18.88671875" style="210" customWidth="1"/>
    <col min="5123" max="5123" width="15.109375" style="210" customWidth="1"/>
    <col min="5124" max="5124" width="13.6640625" style="210" customWidth="1"/>
    <col min="5125" max="5125" width="19.5546875" style="210" customWidth="1"/>
    <col min="5126" max="5126" width="15" style="210" customWidth="1"/>
    <col min="5127" max="5127" width="14.5546875" style="210" customWidth="1"/>
    <col min="5128" max="5128" width="19.33203125" style="210" customWidth="1"/>
    <col min="5129" max="5376" width="8.88671875" style="210"/>
    <col min="5377" max="5377" width="36" style="210" customWidth="1"/>
    <col min="5378" max="5378" width="18.88671875" style="210" customWidth="1"/>
    <col min="5379" max="5379" width="15.109375" style="210" customWidth="1"/>
    <col min="5380" max="5380" width="13.6640625" style="210" customWidth="1"/>
    <col min="5381" max="5381" width="19.5546875" style="210" customWidth="1"/>
    <col min="5382" max="5382" width="15" style="210" customWidth="1"/>
    <col min="5383" max="5383" width="14.5546875" style="210" customWidth="1"/>
    <col min="5384" max="5384" width="19.33203125" style="210" customWidth="1"/>
    <col min="5385" max="5632" width="8.88671875" style="210"/>
    <col min="5633" max="5633" width="36" style="210" customWidth="1"/>
    <col min="5634" max="5634" width="18.88671875" style="210" customWidth="1"/>
    <col min="5635" max="5635" width="15.109375" style="210" customWidth="1"/>
    <col min="5636" max="5636" width="13.6640625" style="210" customWidth="1"/>
    <col min="5637" max="5637" width="19.5546875" style="210" customWidth="1"/>
    <col min="5638" max="5638" width="15" style="210" customWidth="1"/>
    <col min="5639" max="5639" width="14.5546875" style="210" customWidth="1"/>
    <col min="5640" max="5640" width="19.33203125" style="210" customWidth="1"/>
    <col min="5641" max="5888" width="8.88671875" style="210"/>
    <col min="5889" max="5889" width="36" style="210" customWidth="1"/>
    <col min="5890" max="5890" width="18.88671875" style="210" customWidth="1"/>
    <col min="5891" max="5891" width="15.109375" style="210" customWidth="1"/>
    <col min="5892" max="5892" width="13.6640625" style="210" customWidth="1"/>
    <col min="5893" max="5893" width="19.5546875" style="210" customWidth="1"/>
    <col min="5894" max="5894" width="15" style="210" customWidth="1"/>
    <col min="5895" max="5895" width="14.5546875" style="210" customWidth="1"/>
    <col min="5896" max="5896" width="19.33203125" style="210" customWidth="1"/>
    <col min="5897" max="6144" width="8.88671875" style="210"/>
    <col min="6145" max="6145" width="36" style="210" customWidth="1"/>
    <col min="6146" max="6146" width="18.88671875" style="210" customWidth="1"/>
    <col min="6147" max="6147" width="15.109375" style="210" customWidth="1"/>
    <col min="6148" max="6148" width="13.6640625" style="210" customWidth="1"/>
    <col min="6149" max="6149" width="19.5546875" style="210" customWidth="1"/>
    <col min="6150" max="6150" width="15" style="210" customWidth="1"/>
    <col min="6151" max="6151" width="14.5546875" style="210" customWidth="1"/>
    <col min="6152" max="6152" width="19.33203125" style="210" customWidth="1"/>
    <col min="6153" max="6400" width="8.88671875" style="210"/>
    <col min="6401" max="6401" width="36" style="210" customWidth="1"/>
    <col min="6402" max="6402" width="18.88671875" style="210" customWidth="1"/>
    <col min="6403" max="6403" width="15.109375" style="210" customWidth="1"/>
    <col min="6404" max="6404" width="13.6640625" style="210" customWidth="1"/>
    <col min="6405" max="6405" width="19.5546875" style="210" customWidth="1"/>
    <col min="6406" max="6406" width="15" style="210" customWidth="1"/>
    <col min="6407" max="6407" width="14.5546875" style="210" customWidth="1"/>
    <col min="6408" max="6408" width="19.33203125" style="210" customWidth="1"/>
    <col min="6409" max="6656" width="8.88671875" style="210"/>
    <col min="6657" max="6657" width="36" style="210" customWidth="1"/>
    <col min="6658" max="6658" width="18.88671875" style="210" customWidth="1"/>
    <col min="6659" max="6659" width="15.109375" style="210" customWidth="1"/>
    <col min="6660" max="6660" width="13.6640625" style="210" customWidth="1"/>
    <col min="6661" max="6661" width="19.5546875" style="210" customWidth="1"/>
    <col min="6662" max="6662" width="15" style="210" customWidth="1"/>
    <col min="6663" max="6663" width="14.5546875" style="210" customWidth="1"/>
    <col min="6664" max="6664" width="19.33203125" style="210" customWidth="1"/>
    <col min="6665" max="6912" width="8.88671875" style="210"/>
    <col min="6913" max="6913" width="36" style="210" customWidth="1"/>
    <col min="6914" max="6914" width="18.88671875" style="210" customWidth="1"/>
    <col min="6915" max="6915" width="15.109375" style="210" customWidth="1"/>
    <col min="6916" max="6916" width="13.6640625" style="210" customWidth="1"/>
    <col min="6917" max="6917" width="19.5546875" style="210" customWidth="1"/>
    <col min="6918" max="6918" width="15" style="210" customWidth="1"/>
    <col min="6919" max="6919" width="14.5546875" style="210" customWidth="1"/>
    <col min="6920" max="6920" width="19.33203125" style="210" customWidth="1"/>
    <col min="6921" max="7168" width="8.88671875" style="210"/>
    <col min="7169" max="7169" width="36" style="210" customWidth="1"/>
    <col min="7170" max="7170" width="18.88671875" style="210" customWidth="1"/>
    <col min="7171" max="7171" width="15.109375" style="210" customWidth="1"/>
    <col min="7172" max="7172" width="13.6640625" style="210" customWidth="1"/>
    <col min="7173" max="7173" width="19.5546875" style="210" customWidth="1"/>
    <col min="7174" max="7174" width="15" style="210" customWidth="1"/>
    <col min="7175" max="7175" width="14.5546875" style="210" customWidth="1"/>
    <col min="7176" max="7176" width="19.33203125" style="210" customWidth="1"/>
    <col min="7177" max="7424" width="8.88671875" style="210"/>
    <col min="7425" max="7425" width="36" style="210" customWidth="1"/>
    <col min="7426" max="7426" width="18.88671875" style="210" customWidth="1"/>
    <col min="7427" max="7427" width="15.109375" style="210" customWidth="1"/>
    <col min="7428" max="7428" width="13.6640625" style="210" customWidth="1"/>
    <col min="7429" max="7429" width="19.5546875" style="210" customWidth="1"/>
    <col min="7430" max="7430" width="15" style="210" customWidth="1"/>
    <col min="7431" max="7431" width="14.5546875" style="210" customWidth="1"/>
    <col min="7432" max="7432" width="19.33203125" style="210" customWidth="1"/>
    <col min="7433" max="7680" width="8.88671875" style="210"/>
    <col min="7681" max="7681" width="36" style="210" customWidth="1"/>
    <col min="7682" max="7682" width="18.88671875" style="210" customWidth="1"/>
    <col min="7683" max="7683" width="15.109375" style="210" customWidth="1"/>
    <col min="7684" max="7684" width="13.6640625" style="210" customWidth="1"/>
    <col min="7685" max="7685" width="19.5546875" style="210" customWidth="1"/>
    <col min="7686" max="7686" width="15" style="210" customWidth="1"/>
    <col min="7687" max="7687" width="14.5546875" style="210" customWidth="1"/>
    <col min="7688" max="7688" width="19.33203125" style="210" customWidth="1"/>
    <col min="7689" max="7936" width="8.88671875" style="210"/>
    <col min="7937" max="7937" width="36" style="210" customWidth="1"/>
    <col min="7938" max="7938" width="18.88671875" style="210" customWidth="1"/>
    <col min="7939" max="7939" width="15.109375" style="210" customWidth="1"/>
    <col min="7940" max="7940" width="13.6640625" style="210" customWidth="1"/>
    <col min="7941" max="7941" width="19.5546875" style="210" customWidth="1"/>
    <col min="7942" max="7942" width="15" style="210" customWidth="1"/>
    <col min="7943" max="7943" width="14.5546875" style="210" customWidth="1"/>
    <col min="7944" max="7944" width="19.33203125" style="210" customWidth="1"/>
    <col min="7945" max="8192" width="8.88671875" style="210"/>
    <col min="8193" max="8193" width="36" style="210" customWidth="1"/>
    <col min="8194" max="8194" width="18.88671875" style="210" customWidth="1"/>
    <col min="8195" max="8195" width="15.109375" style="210" customWidth="1"/>
    <col min="8196" max="8196" width="13.6640625" style="210" customWidth="1"/>
    <col min="8197" max="8197" width="19.5546875" style="210" customWidth="1"/>
    <col min="8198" max="8198" width="15" style="210" customWidth="1"/>
    <col min="8199" max="8199" width="14.5546875" style="210" customWidth="1"/>
    <col min="8200" max="8200" width="19.33203125" style="210" customWidth="1"/>
    <col min="8201" max="8448" width="8.88671875" style="210"/>
    <col min="8449" max="8449" width="36" style="210" customWidth="1"/>
    <col min="8450" max="8450" width="18.88671875" style="210" customWidth="1"/>
    <col min="8451" max="8451" width="15.109375" style="210" customWidth="1"/>
    <col min="8452" max="8452" width="13.6640625" style="210" customWidth="1"/>
    <col min="8453" max="8453" width="19.5546875" style="210" customWidth="1"/>
    <col min="8454" max="8454" width="15" style="210" customWidth="1"/>
    <col min="8455" max="8455" width="14.5546875" style="210" customWidth="1"/>
    <col min="8456" max="8456" width="19.33203125" style="210" customWidth="1"/>
    <col min="8457" max="8704" width="8.88671875" style="210"/>
    <col min="8705" max="8705" width="36" style="210" customWidth="1"/>
    <col min="8706" max="8706" width="18.88671875" style="210" customWidth="1"/>
    <col min="8707" max="8707" width="15.109375" style="210" customWidth="1"/>
    <col min="8708" max="8708" width="13.6640625" style="210" customWidth="1"/>
    <col min="8709" max="8709" width="19.5546875" style="210" customWidth="1"/>
    <col min="8710" max="8710" width="15" style="210" customWidth="1"/>
    <col min="8711" max="8711" width="14.5546875" style="210" customWidth="1"/>
    <col min="8712" max="8712" width="19.33203125" style="210" customWidth="1"/>
    <col min="8713" max="8960" width="8.88671875" style="210"/>
    <col min="8961" max="8961" width="36" style="210" customWidth="1"/>
    <col min="8962" max="8962" width="18.88671875" style="210" customWidth="1"/>
    <col min="8963" max="8963" width="15.109375" style="210" customWidth="1"/>
    <col min="8964" max="8964" width="13.6640625" style="210" customWidth="1"/>
    <col min="8965" max="8965" width="19.5546875" style="210" customWidth="1"/>
    <col min="8966" max="8966" width="15" style="210" customWidth="1"/>
    <col min="8967" max="8967" width="14.5546875" style="210" customWidth="1"/>
    <col min="8968" max="8968" width="19.33203125" style="210" customWidth="1"/>
    <col min="8969" max="9216" width="8.88671875" style="210"/>
    <col min="9217" max="9217" width="36" style="210" customWidth="1"/>
    <col min="9218" max="9218" width="18.88671875" style="210" customWidth="1"/>
    <col min="9219" max="9219" width="15.109375" style="210" customWidth="1"/>
    <col min="9220" max="9220" width="13.6640625" style="210" customWidth="1"/>
    <col min="9221" max="9221" width="19.5546875" style="210" customWidth="1"/>
    <col min="9222" max="9222" width="15" style="210" customWidth="1"/>
    <col min="9223" max="9223" width="14.5546875" style="210" customWidth="1"/>
    <col min="9224" max="9224" width="19.33203125" style="210" customWidth="1"/>
    <col min="9225" max="9472" width="8.88671875" style="210"/>
    <col min="9473" max="9473" width="36" style="210" customWidth="1"/>
    <col min="9474" max="9474" width="18.88671875" style="210" customWidth="1"/>
    <col min="9475" max="9475" width="15.109375" style="210" customWidth="1"/>
    <col min="9476" max="9476" width="13.6640625" style="210" customWidth="1"/>
    <col min="9477" max="9477" width="19.5546875" style="210" customWidth="1"/>
    <col min="9478" max="9478" width="15" style="210" customWidth="1"/>
    <col min="9479" max="9479" width="14.5546875" style="210" customWidth="1"/>
    <col min="9480" max="9480" width="19.33203125" style="210" customWidth="1"/>
    <col min="9481" max="9728" width="8.88671875" style="210"/>
    <col min="9729" max="9729" width="36" style="210" customWidth="1"/>
    <col min="9730" max="9730" width="18.88671875" style="210" customWidth="1"/>
    <col min="9731" max="9731" width="15.109375" style="210" customWidth="1"/>
    <col min="9732" max="9732" width="13.6640625" style="210" customWidth="1"/>
    <col min="9733" max="9733" width="19.5546875" style="210" customWidth="1"/>
    <col min="9734" max="9734" width="15" style="210" customWidth="1"/>
    <col min="9735" max="9735" width="14.5546875" style="210" customWidth="1"/>
    <col min="9736" max="9736" width="19.33203125" style="210" customWidth="1"/>
    <col min="9737" max="9984" width="8.88671875" style="210"/>
    <col min="9985" max="9985" width="36" style="210" customWidth="1"/>
    <col min="9986" max="9986" width="18.88671875" style="210" customWidth="1"/>
    <col min="9987" max="9987" width="15.109375" style="210" customWidth="1"/>
    <col min="9988" max="9988" width="13.6640625" style="210" customWidth="1"/>
    <col min="9989" max="9989" width="19.5546875" style="210" customWidth="1"/>
    <col min="9990" max="9990" width="15" style="210" customWidth="1"/>
    <col min="9991" max="9991" width="14.5546875" style="210" customWidth="1"/>
    <col min="9992" max="9992" width="19.33203125" style="210" customWidth="1"/>
    <col min="9993" max="10240" width="8.88671875" style="210"/>
    <col min="10241" max="10241" width="36" style="210" customWidth="1"/>
    <col min="10242" max="10242" width="18.88671875" style="210" customWidth="1"/>
    <col min="10243" max="10243" width="15.109375" style="210" customWidth="1"/>
    <col min="10244" max="10244" width="13.6640625" style="210" customWidth="1"/>
    <col min="10245" max="10245" width="19.5546875" style="210" customWidth="1"/>
    <col min="10246" max="10246" width="15" style="210" customWidth="1"/>
    <col min="10247" max="10247" width="14.5546875" style="210" customWidth="1"/>
    <col min="10248" max="10248" width="19.33203125" style="210" customWidth="1"/>
    <col min="10249" max="10496" width="8.88671875" style="210"/>
    <col min="10497" max="10497" width="36" style="210" customWidth="1"/>
    <col min="10498" max="10498" width="18.88671875" style="210" customWidth="1"/>
    <col min="10499" max="10499" width="15.109375" style="210" customWidth="1"/>
    <col min="10500" max="10500" width="13.6640625" style="210" customWidth="1"/>
    <col min="10501" max="10501" width="19.5546875" style="210" customWidth="1"/>
    <col min="10502" max="10502" width="15" style="210" customWidth="1"/>
    <col min="10503" max="10503" width="14.5546875" style="210" customWidth="1"/>
    <col min="10504" max="10504" width="19.33203125" style="210" customWidth="1"/>
    <col min="10505" max="10752" width="8.88671875" style="210"/>
    <col min="10753" max="10753" width="36" style="210" customWidth="1"/>
    <col min="10754" max="10754" width="18.88671875" style="210" customWidth="1"/>
    <col min="10755" max="10755" width="15.109375" style="210" customWidth="1"/>
    <col min="10756" max="10756" width="13.6640625" style="210" customWidth="1"/>
    <col min="10757" max="10757" width="19.5546875" style="210" customWidth="1"/>
    <col min="10758" max="10758" width="15" style="210" customWidth="1"/>
    <col min="10759" max="10759" width="14.5546875" style="210" customWidth="1"/>
    <col min="10760" max="10760" width="19.33203125" style="210" customWidth="1"/>
    <col min="10761" max="11008" width="8.88671875" style="210"/>
    <col min="11009" max="11009" width="36" style="210" customWidth="1"/>
    <col min="11010" max="11010" width="18.88671875" style="210" customWidth="1"/>
    <col min="11011" max="11011" width="15.109375" style="210" customWidth="1"/>
    <col min="11012" max="11012" width="13.6640625" style="210" customWidth="1"/>
    <col min="11013" max="11013" width="19.5546875" style="210" customWidth="1"/>
    <col min="11014" max="11014" width="15" style="210" customWidth="1"/>
    <col min="11015" max="11015" width="14.5546875" style="210" customWidth="1"/>
    <col min="11016" max="11016" width="19.33203125" style="210" customWidth="1"/>
    <col min="11017" max="11264" width="8.88671875" style="210"/>
    <col min="11265" max="11265" width="36" style="210" customWidth="1"/>
    <col min="11266" max="11266" width="18.88671875" style="210" customWidth="1"/>
    <col min="11267" max="11267" width="15.109375" style="210" customWidth="1"/>
    <col min="11268" max="11268" width="13.6640625" style="210" customWidth="1"/>
    <col min="11269" max="11269" width="19.5546875" style="210" customWidth="1"/>
    <col min="11270" max="11270" width="15" style="210" customWidth="1"/>
    <col min="11271" max="11271" width="14.5546875" style="210" customWidth="1"/>
    <col min="11272" max="11272" width="19.33203125" style="210" customWidth="1"/>
    <col min="11273" max="11520" width="8.88671875" style="210"/>
    <col min="11521" max="11521" width="36" style="210" customWidth="1"/>
    <col min="11522" max="11522" width="18.88671875" style="210" customWidth="1"/>
    <col min="11523" max="11523" width="15.109375" style="210" customWidth="1"/>
    <col min="11524" max="11524" width="13.6640625" style="210" customWidth="1"/>
    <col min="11525" max="11525" width="19.5546875" style="210" customWidth="1"/>
    <col min="11526" max="11526" width="15" style="210" customWidth="1"/>
    <col min="11527" max="11527" width="14.5546875" style="210" customWidth="1"/>
    <col min="11528" max="11528" width="19.33203125" style="210" customWidth="1"/>
    <col min="11529" max="11776" width="8.88671875" style="210"/>
    <col min="11777" max="11777" width="36" style="210" customWidth="1"/>
    <col min="11778" max="11778" width="18.88671875" style="210" customWidth="1"/>
    <col min="11779" max="11779" width="15.109375" style="210" customWidth="1"/>
    <col min="11780" max="11780" width="13.6640625" style="210" customWidth="1"/>
    <col min="11781" max="11781" width="19.5546875" style="210" customWidth="1"/>
    <col min="11782" max="11782" width="15" style="210" customWidth="1"/>
    <col min="11783" max="11783" width="14.5546875" style="210" customWidth="1"/>
    <col min="11784" max="11784" width="19.33203125" style="210" customWidth="1"/>
    <col min="11785" max="12032" width="8.88671875" style="210"/>
    <col min="12033" max="12033" width="36" style="210" customWidth="1"/>
    <col min="12034" max="12034" width="18.88671875" style="210" customWidth="1"/>
    <col min="12035" max="12035" width="15.109375" style="210" customWidth="1"/>
    <col min="12036" max="12036" width="13.6640625" style="210" customWidth="1"/>
    <col min="12037" max="12037" width="19.5546875" style="210" customWidth="1"/>
    <col min="12038" max="12038" width="15" style="210" customWidth="1"/>
    <col min="12039" max="12039" width="14.5546875" style="210" customWidth="1"/>
    <col min="12040" max="12040" width="19.33203125" style="210" customWidth="1"/>
    <col min="12041" max="12288" width="8.88671875" style="210"/>
    <col min="12289" max="12289" width="36" style="210" customWidth="1"/>
    <col min="12290" max="12290" width="18.88671875" style="210" customWidth="1"/>
    <col min="12291" max="12291" width="15.109375" style="210" customWidth="1"/>
    <col min="12292" max="12292" width="13.6640625" style="210" customWidth="1"/>
    <col min="12293" max="12293" width="19.5546875" style="210" customWidth="1"/>
    <col min="12294" max="12294" width="15" style="210" customWidth="1"/>
    <col min="12295" max="12295" width="14.5546875" style="210" customWidth="1"/>
    <col min="12296" max="12296" width="19.33203125" style="210" customWidth="1"/>
    <col min="12297" max="12544" width="8.88671875" style="210"/>
    <col min="12545" max="12545" width="36" style="210" customWidth="1"/>
    <col min="12546" max="12546" width="18.88671875" style="210" customWidth="1"/>
    <col min="12547" max="12547" width="15.109375" style="210" customWidth="1"/>
    <col min="12548" max="12548" width="13.6640625" style="210" customWidth="1"/>
    <col min="12549" max="12549" width="19.5546875" style="210" customWidth="1"/>
    <col min="12550" max="12550" width="15" style="210" customWidth="1"/>
    <col min="12551" max="12551" width="14.5546875" style="210" customWidth="1"/>
    <col min="12552" max="12552" width="19.33203125" style="210" customWidth="1"/>
    <col min="12553" max="12800" width="8.88671875" style="210"/>
    <col min="12801" max="12801" width="36" style="210" customWidth="1"/>
    <col min="12802" max="12802" width="18.88671875" style="210" customWidth="1"/>
    <col min="12803" max="12803" width="15.109375" style="210" customWidth="1"/>
    <col min="12804" max="12804" width="13.6640625" style="210" customWidth="1"/>
    <col min="12805" max="12805" width="19.5546875" style="210" customWidth="1"/>
    <col min="12806" max="12806" width="15" style="210" customWidth="1"/>
    <col min="12807" max="12807" width="14.5546875" style="210" customWidth="1"/>
    <col min="12808" max="12808" width="19.33203125" style="210" customWidth="1"/>
    <col min="12809" max="13056" width="8.88671875" style="210"/>
    <col min="13057" max="13057" width="36" style="210" customWidth="1"/>
    <col min="13058" max="13058" width="18.88671875" style="210" customWidth="1"/>
    <col min="13059" max="13059" width="15.109375" style="210" customWidth="1"/>
    <col min="13060" max="13060" width="13.6640625" style="210" customWidth="1"/>
    <col min="13061" max="13061" width="19.5546875" style="210" customWidth="1"/>
    <col min="13062" max="13062" width="15" style="210" customWidth="1"/>
    <col min="13063" max="13063" width="14.5546875" style="210" customWidth="1"/>
    <col min="13064" max="13064" width="19.33203125" style="210" customWidth="1"/>
    <col min="13065" max="13312" width="8.88671875" style="210"/>
    <col min="13313" max="13313" width="36" style="210" customWidth="1"/>
    <col min="13314" max="13314" width="18.88671875" style="210" customWidth="1"/>
    <col min="13315" max="13315" width="15.109375" style="210" customWidth="1"/>
    <col min="13316" max="13316" width="13.6640625" style="210" customWidth="1"/>
    <col min="13317" max="13317" width="19.5546875" style="210" customWidth="1"/>
    <col min="13318" max="13318" width="15" style="210" customWidth="1"/>
    <col min="13319" max="13319" width="14.5546875" style="210" customWidth="1"/>
    <col min="13320" max="13320" width="19.33203125" style="210" customWidth="1"/>
    <col min="13321" max="13568" width="8.88671875" style="210"/>
    <col min="13569" max="13569" width="36" style="210" customWidth="1"/>
    <col min="13570" max="13570" width="18.88671875" style="210" customWidth="1"/>
    <col min="13571" max="13571" width="15.109375" style="210" customWidth="1"/>
    <col min="13572" max="13572" width="13.6640625" style="210" customWidth="1"/>
    <col min="13573" max="13573" width="19.5546875" style="210" customWidth="1"/>
    <col min="13574" max="13574" width="15" style="210" customWidth="1"/>
    <col min="13575" max="13575" width="14.5546875" style="210" customWidth="1"/>
    <col min="13576" max="13576" width="19.33203125" style="210" customWidth="1"/>
    <col min="13577" max="13824" width="8.88671875" style="210"/>
    <col min="13825" max="13825" width="36" style="210" customWidth="1"/>
    <col min="13826" max="13826" width="18.88671875" style="210" customWidth="1"/>
    <col min="13827" max="13827" width="15.109375" style="210" customWidth="1"/>
    <col min="13828" max="13828" width="13.6640625" style="210" customWidth="1"/>
    <col min="13829" max="13829" width="19.5546875" style="210" customWidth="1"/>
    <col min="13830" max="13830" width="15" style="210" customWidth="1"/>
    <col min="13831" max="13831" width="14.5546875" style="210" customWidth="1"/>
    <col min="13832" max="13832" width="19.33203125" style="210" customWidth="1"/>
    <col min="13833" max="14080" width="8.88671875" style="210"/>
    <col min="14081" max="14081" width="36" style="210" customWidth="1"/>
    <col min="14082" max="14082" width="18.88671875" style="210" customWidth="1"/>
    <col min="14083" max="14083" width="15.109375" style="210" customWidth="1"/>
    <col min="14084" max="14084" width="13.6640625" style="210" customWidth="1"/>
    <col min="14085" max="14085" width="19.5546875" style="210" customWidth="1"/>
    <col min="14086" max="14086" width="15" style="210" customWidth="1"/>
    <col min="14087" max="14087" width="14.5546875" style="210" customWidth="1"/>
    <col min="14088" max="14088" width="19.33203125" style="210" customWidth="1"/>
    <col min="14089" max="14336" width="8.88671875" style="210"/>
    <col min="14337" max="14337" width="36" style="210" customWidth="1"/>
    <col min="14338" max="14338" width="18.88671875" style="210" customWidth="1"/>
    <col min="14339" max="14339" width="15.109375" style="210" customWidth="1"/>
    <col min="14340" max="14340" width="13.6640625" style="210" customWidth="1"/>
    <col min="14341" max="14341" width="19.5546875" style="210" customWidth="1"/>
    <col min="14342" max="14342" width="15" style="210" customWidth="1"/>
    <col min="14343" max="14343" width="14.5546875" style="210" customWidth="1"/>
    <col min="14344" max="14344" width="19.33203125" style="210" customWidth="1"/>
    <col min="14345" max="14592" width="8.88671875" style="210"/>
    <col min="14593" max="14593" width="36" style="210" customWidth="1"/>
    <col min="14594" max="14594" width="18.88671875" style="210" customWidth="1"/>
    <col min="14595" max="14595" width="15.109375" style="210" customWidth="1"/>
    <col min="14596" max="14596" width="13.6640625" style="210" customWidth="1"/>
    <col min="14597" max="14597" width="19.5546875" style="210" customWidth="1"/>
    <col min="14598" max="14598" width="15" style="210" customWidth="1"/>
    <col min="14599" max="14599" width="14.5546875" style="210" customWidth="1"/>
    <col min="14600" max="14600" width="19.33203125" style="210" customWidth="1"/>
    <col min="14601" max="14848" width="8.88671875" style="210"/>
    <col min="14849" max="14849" width="36" style="210" customWidth="1"/>
    <col min="14850" max="14850" width="18.88671875" style="210" customWidth="1"/>
    <col min="14851" max="14851" width="15.109375" style="210" customWidth="1"/>
    <col min="14852" max="14852" width="13.6640625" style="210" customWidth="1"/>
    <col min="14853" max="14853" width="19.5546875" style="210" customWidth="1"/>
    <col min="14854" max="14854" width="15" style="210" customWidth="1"/>
    <col min="14855" max="14855" width="14.5546875" style="210" customWidth="1"/>
    <col min="14856" max="14856" width="19.33203125" style="210" customWidth="1"/>
    <col min="14857" max="15104" width="8.88671875" style="210"/>
    <col min="15105" max="15105" width="36" style="210" customWidth="1"/>
    <col min="15106" max="15106" width="18.88671875" style="210" customWidth="1"/>
    <col min="15107" max="15107" width="15.109375" style="210" customWidth="1"/>
    <col min="15108" max="15108" width="13.6640625" style="210" customWidth="1"/>
    <col min="15109" max="15109" width="19.5546875" style="210" customWidth="1"/>
    <col min="15110" max="15110" width="15" style="210" customWidth="1"/>
    <col min="15111" max="15111" width="14.5546875" style="210" customWidth="1"/>
    <col min="15112" max="15112" width="19.33203125" style="210" customWidth="1"/>
    <col min="15113" max="15360" width="8.88671875" style="210"/>
    <col min="15361" max="15361" width="36" style="210" customWidth="1"/>
    <col min="15362" max="15362" width="18.88671875" style="210" customWidth="1"/>
    <col min="15363" max="15363" width="15.109375" style="210" customWidth="1"/>
    <col min="15364" max="15364" width="13.6640625" style="210" customWidth="1"/>
    <col min="15365" max="15365" width="19.5546875" style="210" customWidth="1"/>
    <col min="15366" max="15366" width="15" style="210" customWidth="1"/>
    <col min="15367" max="15367" width="14.5546875" style="210" customWidth="1"/>
    <col min="15368" max="15368" width="19.33203125" style="210" customWidth="1"/>
    <col min="15369" max="15616" width="8.88671875" style="210"/>
    <col min="15617" max="15617" width="36" style="210" customWidth="1"/>
    <col min="15618" max="15618" width="18.88671875" style="210" customWidth="1"/>
    <col min="15619" max="15619" width="15.109375" style="210" customWidth="1"/>
    <col min="15620" max="15620" width="13.6640625" style="210" customWidth="1"/>
    <col min="15621" max="15621" width="19.5546875" style="210" customWidth="1"/>
    <col min="15622" max="15622" width="15" style="210" customWidth="1"/>
    <col min="15623" max="15623" width="14.5546875" style="210" customWidth="1"/>
    <col min="15624" max="15624" width="19.33203125" style="210" customWidth="1"/>
    <col min="15625" max="15872" width="8.88671875" style="210"/>
    <col min="15873" max="15873" width="36" style="210" customWidth="1"/>
    <col min="15874" max="15874" width="18.88671875" style="210" customWidth="1"/>
    <col min="15875" max="15875" width="15.109375" style="210" customWidth="1"/>
    <col min="15876" max="15876" width="13.6640625" style="210" customWidth="1"/>
    <col min="15877" max="15877" width="19.5546875" style="210" customWidth="1"/>
    <col min="15878" max="15878" width="15" style="210" customWidth="1"/>
    <col min="15879" max="15879" width="14.5546875" style="210" customWidth="1"/>
    <col min="15880" max="15880" width="19.33203125" style="210" customWidth="1"/>
    <col min="15881" max="16128" width="8.88671875" style="210"/>
    <col min="16129" max="16129" width="36" style="210" customWidth="1"/>
    <col min="16130" max="16130" width="18.88671875" style="210" customWidth="1"/>
    <col min="16131" max="16131" width="15.109375" style="210" customWidth="1"/>
    <col min="16132" max="16132" width="13.6640625" style="210" customWidth="1"/>
    <col min="16133" max="16133" width="19.5546875" style="210" customWidth="1"/>
    <col min="16134" max="16134" width="15" style="210" customWidth="1"/>
    <col min="16135" max="16135" width="14.5546875" style="210" customWidth="1"/>
    <col min="16136" max="16136" width="19.33203125" style="210" customWidth="1"/>
    <col min="16137" max="16384" width="8.88671875" style="210"/>
  </cols>
  <sheetData>
    <row r="1" spans="1:8">
      <c r="E1" s="225"/>
      <c r="F1" s="182"/>
      <c r="G1" s="295"/>
      <c r="H1" s="295"/>
    </row>
    <row r="2" spans="1:8" ht="15.75" customHeight="1">
      <c r="E2" s="225"/>
      <c r="F2" s="182"/>
      <c r="G2" s="295"/>
      <c r="H2" s="295"/>
    </row>
    <row r="3" spans="1:8" ht="61.5" customHeight="1">
      <c r="E3" s="225"/>
      <c r="F3" s="182"/>
      <c r="G3" s="296"/>
      <c r="H3" s="296"/>
    </row>
    <row r="4" spans="1:8">
      <c r="E4" s="225"/>
      <c r="F4" s="182"/>
      <c r="G4" s="199"/>
      <c r="H4" s="93"/>
    </row>
    <row r="5" spans="1:8">
      <c r="E5" s="225"/>
      <c r="F5" s="182"/>
      <c r="G5" s="199"/>
      <c r="H5" s="93"/>
    </row>
    <row r="6" spans="1:8">
      <c r="E6" s="225"/>
      <c r="F6" s="182"/>
      <c r="G6" s="199" t="s">
        <v>828</v>
      </c>
      <c r="H6" s="93"/>
    </row>
    <row r="7" spans="1:8">
      <c r="E7" s="225"/>
      <c r="F7" s="182"/>
      <c r="G7" s="199" t="s">
        <v>667</v>
      </c>
      <c r="H7" s="93"/>
    </row>
    <row r="8" spans="1:8">
      <c r="E8" s="225"/>
      <c r="F8" s="182"/>
      <c r="G8" s="199" t="s">
        <v>668</v>
      </c>
      <c r="H8" s="93"/>
    </row>
    <row r="9" spans="1:8">
      <c r="E9" s="225"/>
      <c r="F9" s="182"/>
      <c r="G9" s="199" t="s">
        <v>669</v>
      </c>
      <c r="H9" s="93"/>
    </row>
    <row r="10" spans="1:8">
      <c r="E10" s="225"/>
      <c r="F10" s="182"/>
      <c r="G10" s="199" t="s">
        <v>670</v>
      </c>
      <c r="H10" s="93"/>
    </row>
    <row r="11" spans="1:8">
      <c r="E11" s="225"/>
      <c r="F11" s="182"/>
      <c r="G11" s="199" t="s">
        <v>671</v>
      </c>
      <c r="H11" s="93"/>
    </row>
    <row r="12" spans="1:8">
      <c r="E12" s="225"/>
      <c r="F12" s="182"/>
    </row>
    <row r="13" spans="1:8" ht="35.4" customHeight="1">
      <c r="A13" s="298" t="s">
        <v>829</v>
      </c>
      <c r="B13" s="299"/>
      <c r="C13" s="299"/>
      <c r="D13" s="299"/>
      <c r="E13" s="299"/>
      <c r="F13" s="299"/>
      <c r="G13" s="299"/>
      <c r="H13" s="299"/>
    </row>
    <row r="14" spans="1:8" s="209" customFormat="1">
      <c r="E14" s="211"/>
      <c r="F14" s="211"/>
      <c r="G14" s="211"/>
      <c r="H14" s="211" t="s">
        <v>673</v>
      </c>
    </row>
    <row r="15" spans="1:8" s="209" customFormat="1" ht="62.4">
      <c r="A15" s="212" t="s">
        <v>819</v>
      </c>
      <c r="B15" s="212" t="s">
        <v>830</v>
      </c>
      <c r="C15" s="212" t="s">
        <v>831</v>
      </c>
      <c r="D15" s="212" t="s">
        <v>832</v>
      </c>
      <c r="E15" s="226" t="s">
        <v>833</v>
      </c>
      <c r="F15" s="212" t="s">
        <v>834</v>
      </c>
      <c r="G15" s="212" t="s">
        <v>835</v>
      </c>
      <c r="H15" s="212" t="s">
        <v>836</v>
      </c>
    </row>
    <row r="16" spans="1:8" s="209" customFormat="1">
      <c r="A16" s="213" t="s">
        <v>824</v>
      </c>
      <c r="B16" s="214">
        <f t="shared" ref="B16:H16" si="0">B18+B19</f>
        <v>7089.2927399999999</v>
      </c>
      <c r="C16" s="214">
        <f t="shared" si="0"/>
        <v>6374.1432000000004</v>
      </c>
      <c r="D16" s="214">
        <f t="shared" si="0"/>
        <v>0</v>
      </c>
      <c r="E16" s="214">
        <f t="shared" si="0"/>
        <v>13463.435939999999</v>
      </c>
      <c r="F16" s="214">
        <f t="shared" si="0"/>
        <v>0</v>
      </c>
      <c r="G16" s="214">
        <f t="shared" si="0"/>
        <v>0</v>
      </c>
      <c r="H16" s="214">
        <f t="shared" si="0"/>
        <v>13463.435939999999</v>
      </c>
    </row>
    <row r="17" spans="1:8" s="209" customFormat="1">
      <c r="A17" s="213" t="s">
        <v>825</v>
      </c>
      <c r="B17" s="214"/>
      <c r="C17" s="214"/>
      <c r="D17" s="214"/>
      <c r="E17" s="214"/>
      <c r="F17" s="227"/>
      <c r="G17" s="227"/>
      <c r="H17" s="227"/>
    </row>
    <row r="18" spans="1:8" s="209" customFormat="1" ht="47.25" customHeight="1">
      <c r="A18" s="215" t="s">
        <v>826</v>
      </c>
      <c r="B18" s="214">
        <v>7089.2927399999999</v>
      </c>
      <c r="C18" s="214">
        <v>6374.1432000000004</v>
      </c>
      <c r="D18" s="214">
        <v>0</v>
      </c>
      <c r="E18" s="214">
        <f>B18+C18-D18</f>
        <v>13463.435939999999</v>
      </c>
      <c r="F18" s="214">
        <v>0</v>
      </c>
      <c r="G18" s="214">
        <v>0</v>
      </c>
      <c r="H18" s="214">
        <f>E18+F18</f>
        <v>13463.435939999999</v>
      </c>
    </row>
    <row r="19" spans="1:8" s="209" customFormat="1" ht="46.8">
      <c r="A19" s="215" t="s">
        <v>827</v>
      </c>
      <c r="B19" s="214">
        <v>0</v>
      </c>
      <c r="C19" s="214">
        <v>0</v>
      </c>
      <c r="D19" s="214">
        <v>0</v>
      </c>
      <c r="E19" s="214">
        <f>B19+C19-D19</f>
        <v>0</v>
      </c>
      <c r="F19" s="214">
        <v>0</v>
      </c>
      <c r="G19" s="214">
        <v>0</v>
      </c>
      <c r="H19" s="214">
        <f>E19-G19</f>
        <v>0</v>
      </c>
    </row>
    <row r="20" spans="1:8" s="209" customFormat="1" ht="18" customHeight="1">
      <c r="A20" s="216"/>
      <c r="B20" s="217"/>
      <c r="C20" s="217"/>
      <c r="D20" s="217"/>
      <c r="E20" s="218"/>
      <c r="F20" s="228"/>
      <c r="G20" s="229"/>
    </row>
    <row r="21" spans="1:8" ht="18" customHeight="1">
      <c r="A21" s="210"/>
      <c r="B21" s="210"/>
      <c r="C21" s="210"/>
      <c r="D21" s="210"/>
      <c r="E21" s="210"/>
      <c r="F21" s="210"/>
      <c r="G21" s="210"/>
      <c r="H21" s="210"/>
    </row>
    <row r="22" spans="1:8" ht="18" customHeight="1">
      <c r="A22" s="210"/>
      <c r="B22" s="210"/>
      <c r="C22" s="210"/>
      <c r="D22" s="210"/>
      <c r="E22" s="210"/>
      <c r="F22" s="210"/>
      <c r="G22" s="210"/>
      <c r="H22" s="210"/>
    </row>
    <row r="23" spans="1:8" s="232" customFormat="1" ht="16.8">
      <c r="A23" s="219" t="s">
        <v>2</v>
      </c>
      <c r="B23" s="230"/>
      <c r="C23" s="230"/>
      <c r="D23" s="231"/>
      <c r="F23" s="233"/>
      <c r="H23" s="234" t="s">
        <v>0</v>
      </c>
    </row>
    <row r="24" spans="1:8">
      <c r="F24" s="235"/>
    </row>
    <row r="25" spans="1:8">
      <c r="C25" s="235"/>
    </row>
  </sheetData>
  <mergeCells count="4">
    <mergeCell ref="G1:H1"/>
    <mergeCell ref="G2:H2"/>
    <mergeCell ref="G3:H3"/>
    <mergeCell ref="A13:H1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13</vt:i4>
      </vt:variant>
    </vt:vector>
  </HeadingPairs>
  <TitlesOfParts>
    <vt:vector size="24" baseType="lpstr">
      <vt:lpstr>прил1</vt:lpstr>
      <vt:lpstr>прил 2</vt:lpstr>
      <vt:lpstr>прил-3</vt:lpstr>
      <vt:lpstr>прил-4</vt:lpstr>
      <vt:lpstr>прил-5</vt:lpstr>
      <vt:lpstr>прил-6 </vt:lpstr>
      <vt:lpstr>прил-7)</vt:lpstr>
      <vt:lpstr>прил8</vt:lpstr>
      <vt:lpstr>прил9</vt:lpstr>
      <vt:lpstr>прил-10</vt:lpstr>
      <vt:lpstr>прил-11</vt:lpstr>
      <vt:lpstr>'прил 2'!Заголовки_для_печати</vt:lpstr>
      <vt:lpstr>прил1!Заголовки_для_печати</vt:lpstr>
      <vt:lpstr>'прил-4'!Заголовки_для_печати</vt:lpstr>
      <vt:lpstr>'прил-5'!Заголовки_для_печати</vt:lpstr>
      <vt:lpstr>'прил-6 '!Заголовки_для_печати</vt:lpstr>
      <vt:lpstr>'прил 2'!Область_печати</vt:lpstr>
      <vt:lpstr>прил1!Область_печати</vt:lpstr>
      <vt:lpstr>'прил-10'!Область_печати</vt:lpstr>
      <vt:lpstr>'прил-11'!Область_печати</vt:lpstr>
      <vt:lpstr>'прил-3'!Область_печати</vt:lpstr>
      <vt:lpstr>'прил-5'!Область_печати</vt:lpstr>
      <vt:lpstr>'прил-6 '!Область_печати</vt:lpstr>
      <vt:lpstr>'прил-7)'!Область_печати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Сергей</cp:lastModifiedBy>
  <cp:lastPrinted>2019-10-24T09:26:24Z</cp:lastPrinted>
  <dcterms:created xsi:type="dcterms:W3CDTF">2017-12-07T02:26:29Z</dcterms:created>
  <dcterms:modified xsi:type="dcterms:W3CDTF">2019-11-13T07:43:14Z</dcterms:modified>
</cp:coreProperties>
</file>